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0_HPデータ\20251002_都市計画研究室_HP更新\excel\smart\"/>
    </mc:Choice>
  </mc:AlternateContent>
  <xr:revisionPtr revIDLastSave="0" documentId="13_ncr:1_{5C0AF47A-4C76-4E30-92C2-B92F677A080D}" xr6:coauthVersionLast="47" xr6:coauthVersionMax="47" xr10:uidLastSave="{00000000-0000-0000-0000-000000000000}"/>
  <bookViews>
    <workbookView xWindow="-120" yWindow="-120" windowWidth="29040" windowHeight="15720" tabRatio="855" xr2:uid="{BA21CDEA-2535-43C4-B7C6-9355FF910188}"/>
  </bookViews>
  <sheets>
    <sheet name="①D-1閲覧数_アプリ" sheetId="24" r:id="rId1"/>
    <sheet name="②D-1閲覧数_ダッシュボード" sheetId="26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26" l="1"/>
  <c r="D26" i="26"/>
  <c r="F25" i="26"/>
  <c r="D25" i="26"/>
  <c r="D26" i="24"/>
  <c r="F25" i="24"/>
  <c r="D25" i="24"/>
  <c r="F14" i="24"/>
  <c r="F20" i="24" s="1"/>
  <c r="D14" i="24"/>
  <c r="D20" i="24" s="1"/>
  <c r="T20" i="26" l="1"/>
  <c r="P20" i="26"/>
  <c r="L20" i="26"/>
  <c r="L20" i="24"/>
  <c r="D14" i="26" l="1"/>
  <c r="D20" i="26" s="1"/>
  <c r="F14" i="26"/>
  <c r="F20" i="26" s="1"/>
  <c r="P8" i="24"/>
  <c r="P20" i="24" s="1"/>
</calcChain>
</file>

<file path=xl/sharedStrings.xml><?xml version="1.0" encoding="utf-8"?>
<sst xmlns="http://schemas.openxmlformats.org/spreadsheetml/2006/main" count="144" uniqueCount="58">
  <si>
    <t>備考</t>
    <rPh sb="0" eb="2">
      <t>ビコウ</t>
    </rPh>
    <phoneticPr fontId="1"/>
  </si>
  <si>
    <t>新技術の導入の条件</t>
    <rPh sb="0" eb="3">
      <t>シンギジュツ</t>
    </rPh>
    <rPh sb="4" eb="6">
      <t>ドウニュウ</t>
    </rPh>
    <rPh sb="7" eb="9">
      <t>ジョウケン</t>
    </rPh>
    <phoneticPr fontId="1"/>
  </si>
  <si>
    <t>新技術の導入効果</t>
    <rPh sb="0" eb="3">
      <t>シンギジュツ</t>
    </rPh>
    <rPh sb="4" eb="6">
      <t>ドウニュウ</t>
    </rPh>
    <rPh sb="6" eb="8">
      <t>コウカ</t>
    </rPh>
    <phoneticPr fontId="1"/>
  </si>
  <si>
    <t>新技術導入に係る費用</t>
    <rPh sb="0" eb="3">
      <t>シンギジュツ</t>
    </rPh>
    <rPh sb="3" eb="5">
      <t>ドウニュウ</t>
    </rPh>
    <rPh sb="6" eb="7">
      <t>カカ</t>
    </rPh>
    <rPh sb="8" eb="10">
      <t>ヒヨウ</t>
    </rPh>
    <phoneticPr fontId="1"/>
  </si>
  <si>
    <t>導入にかかる費用</t>
    <rPh sb="0" eb="2">
      <t>ドウニュウ</t>
    </rPh>
    <rPh sb="6" eb="8">
      <t>ヒヨウ</t>
    </rPh>
    <phoneticPr fontId="1"/>
  </si>
  <si>
    <t>運用にかかる費用</t>
    <rPh sb="0" eb="2">
      <t>ウンヨウ</t>
    </rPh>
    <rPh sb="6" eb="8">
      <t>ヒヨウ</t>
    </rPh>
    <phoneticPr fontId="1"/>
  </si>
  <si>
    <t>嬬恋村</t>
    <rPh sb="0" eb="3">
      <t>ツマゴイムラ</t>
    </rPh>
    <phoneticPr fontId="1"/>
  </si>
  <si>
    <t>対象期間の延べ閲覧人数</t>
    <rPh sb="0" eb="4">
      <t>タイショウキカン</t>
    </rPh>
    <rPh sb="5" eb="6">
      <t>ノ</t>
    </rPh>
    <rPh sb="7" eb="9">
      <t>エツラン</t>
    </rPh>
    <rPh sb="9" eb="11">
      <t>ニンズウ</t>
    </rPh>
    <phoneticPr fontId="1"/>
  </si>
  <si>
    <t>対象期間日数</t>
    <rPh sb="0" eb="4">
      <t>タイショウキカン</t>
    </rPh>
    <rPh sb="4" eb="6">
      <t>ニッスウ</t>
    </rPh>
    <phoneticPr fontId="1"/>
  </si>
  <si>
    <t>人</t>
    <rPh sb="0" eb="1">
      <t>ニン</t>
    </rPh>
    <phoneticPr fontId="1"/>
  </si>
  <si>
    <t>日</t>
    <rPh sb="0" eb="1">
      <t>ニチ</t>
    </rPh>
    <phoneticPr fontId="1"/>
  </si>
  <si>
    <t>回/日</t>
    <rPh sb="0" eb="1">
      <t>カイ</t>
    </rPh>
    <rPh sb="2" eb="3">
      <t>ニチ</t>
    </rPh>
    <phoneticPr fontId="1"/>
  </si>
  <si>
    <t>万円</t>
    <rPh sb="0" eb="2">
      <t>マンエン</t>
    </rPh>
    <phoneticPr fontId="1"/>
  </si>
  <si>
    <t>・嬬恋村ヒアリングより</t>
    <rPh sb="1" eb="4">
      <t>ツマゴイムラ</t>
    </rPh>
    <phoneticPr fontId="1"/>
  </si>
  <si>
    <t>万円/年</t>
    <rPh sb="0" eb="2">
      <t>マンエン</t>
    </rPh>
    <rPh sb="3" eb="4">
      <t>ネン</t>
    </rPh>
    <phoneticPr fontId="1"/>
  </si>
  <si>
    <t>・嬬恋村ヒアリングより
※保守管理委託費用（約400万円）、情報発信・PR委託費用（約180万円）
※観光機能と合わせた費用</t>
    <rPh sb="1" eb="4">
      <t>ツマゴイムラ</t>
    </rPh>
    <rPh sb="13" eb="17">
      <t>ホシュカンリ</t>
    </rPh>
    <rPh sb="17" eb="19">
      <t>イタク</t>
    </rPh>
    <rPh sb="19" eb="21">
      <t>ヒヨウ</t>
    </rPh>
    <rPh sb="22" eb="23">
      <t>ヤク</t>
    </rPh>
    <rPh sb="26" eb="28">
      <t>マンエン</t>
    </rPh>
    <rPh sb="30" eb="34">
      <t>ジョウホウハッシン</t>
    </rPh>
    <rPh sb="37" eb="39">
      <t>イタク</t>
    </rPh>
    <rPh sb="39" eb="41">
      <t>ヒヨウ</t>
    </rPh>
    <rPh sb="42" eb="43">
      <t>ヤク</t>
    </rPh>
    <rPh sb="46" eb="48">
      <t>マンエン</t>
    </rPh>
    <rPh sb="51" eb="53">
      <t>カンコウ</t>
    </rPh>
    <rPh sb="53" eb="55">
      <t>キノウ</t>
    </rPh>
    <rPh sb="56" eb="57">
      <t>ア</t>
    </rPh>
    <rPh sb="60" eb="62">
      <t>ヒヨウ</t>
    </rPh>
    <phoneticPr fontId="1"/>
  </si>
  <si>
    <t>高松市</t>
    <rPh sb="0" eb="3">
      <t>タカマツシ</t>
    </rPh>
    <phoneticPr fontId="1"/>
  </si>
  <si>
    <t>新居浜市</t>
    <rPh sb="0" eb="4">
      <t>ニイハマシ</t>
    </rPh>
    <phoneticPr fontId="1"/>
  </si>
  <si>
    <t>藤枝市</t>
    <rPh sb="0" eb="2">
      <t>フジエダ</t>
    </rPh>
    <rPh sb="2" eb="3">
      <t>シ</t>
    </rPh>
    <phoneticPr fontId="1"/>
  </si>
  <si>
    <t>・藤枝市ヒアリングより（R4年度）</t>
    <rPh sb="1" eb="4">
      <t>フジエダシ</t>
    </rPh>
    <rPh sb="14" eb="16">
      <t>ネンド</t>
    </rPh>
    <phoneticPr fontId="1"/>
  </si>
  <si>
    <t>・藤枝市ヒアリングより（R3年度）※現在の公開用システムの再構築費用</t>
    <rPh sb="1" eb="4">
      <t>フジエダシ</t>
    </rPh>
    <rPh sb="14" eb="16">
      <t>ネンド</t>
    </rPh>
    <rPh sb="18" eb="20">
      <t>ゲンザイ</t>
    </rPh>
    <rPh sb="21" eb="24">
      <t>コウカイヨウ</t>
    </rPh>
    <rPh sb="29" eb="32">
      <t>サイコウチク</t>
    </rPh>
    <rPh sb="32" eb="34">
      <t>ヒヨウ</t>
    </rPh>
    <phoneticPr fontId="1"/>
  </si>
  <si>
    <t>・高松市ヒアリングより
※市民向け</t>
    <rPh sb="1" eb="4">
      <t>タカマツシ</t>
    </rPh>
    <rPh sb="13" eb="15">
      <t>シミン</t>
    </rPh>
    <rPh sb="15" eb="16">
      <t>ム</t>
    </rPh>
    <phoneticPr fontId="1"/>
  </si>
  <si>
    <t>対象期間の延べ閲覧回数</t>
    <rPh sb="0" eb="4">
      <t>タイショウキカン</t>
    </rPh>
    <rPh sb="5" eb="6">
      <t>ノ</t>
    </rPh>
    <rPh sb="7" eb="9">
      <t>エツラン</t>
    </rPh>
    <rPh sb="9" eb="11">
      <t>カイスウ</t>
    </rPh>
    <phoneticPr fontId="1"/>
  </si>
  <si>
    <t>回</t>
    <rPh sb="0" eb="1">
      <t>カイ</t>
    </rPh>
    <phoneticPr fontId="1"/>
  </si>
  <si>
    <t>・高松市ヒアリングより（常時の月平均）※台風接近時は2日間で6000回</t>
    <rPh sb="1" eb="4">
      <t>タカマツシ</t>
    </rPh>
    <rPh sb="12" eb="14">
      <t>ジョウジ</t>
    </rPh>
    <rPh sb="15" eb="18">
      <t>ツキヘイキン</t>
    </rPh>
    <rPh sb="20" eb="25">
      <t>タイフウセッキンジ</t>
    </rPh>
    <rPh sb="27" eb="28">
      <t>ニチ</t>
    </rPh>
    <rPh sb="28" eb="29">
      <t>カン</t>
    </rPh>
    <rPh sb="34" eb="35">
      <t>カイ</t>
    </rPh>
    <phoneticPr fontId="1"/>
  </si>
  <si>
    <t>～</t>
    <phoneticPr fontId="1"/>
  </si>
  <si>
    <t>・新居浜市ヒアリングより
※R3～R4年度年平均</t>
    <rPh sb="1" eb="5">
      <t>ニイハマシ</t>
    </rPh>
    <rPh sb="19" eb="21">
      <t>ネンド</t>
    </rPh>
    <rPh sb="21" eb="24">
      <t>ネンヘイキン</t>
    </rPh>
    <phoneticPr fontId="1"/>
  </si>
  <si>
    <t>・新居浜市ヒアリングより
※データ連携基盤の導入費も含む</t>
    <rPh sb="1" eb="5">
      <t>ニイハマシ</t>
    </rPh>
    <rPh sb="17" eb="21">
      <t>レンケイキバン</t>
    </rPh>
    <rPh sb="22" eb="25">
      <t>ドウニュウヒ</t>
    </rPh>
    <rPh sb="26" eb="27">
      <t>フク</t>
    </rPh>
    <phoneticPr fontId="1"/>
  </si>
  <si>
    <t>・新居浜市ヒアリングより
※防災部分以外も含む全体費用</t>
    <rPh sb="1" eb="5">
      <t>ニイハマシ</t>
    </rPh>
    <rPh sb="14" eb="20">
      <t>ボウサイブブンイガイ</t>
    </rPh>
    <rPh sb="21" eb="22">
      <t>フク</t>
    </rPh>
    <rPh sb="23" eb="27">
      <t>ゼンタイヒヨウ</t>
    </rPh>
    <phoneticPr fontId="1"/>
  </si>
  <si>
    <t>・新居浜市ヒアリングより</t>
    <rPh sb="1" eb="5">
      <t>ニイハマシ</t>
    </rPh>
    <phoneticPr fontId="1"/>
  </si>
  <si>
    <t>・新居浜市ヒアリングより
※LINE全体の運営費に含まれ、明確でない</t>
    <rPh sb="1" eb="5">
      <t>ニイハマシ</t>
    </rPh>
    <rPh sb="18" eb="20">
      <t>ゼンタイ</t>
    </rPh>
    <rPh sb="21" eb="24">
      <t>ウンエイヒ</t>
    </rPh>
    <rPh sb="25" eb="26">
      <t>フク</t>
    </rPh>
    <rPh sb="29" eb="31">
      <t>メイカク</t>
    </rPh>
    <phoneticPr fontId="1"/>
  </si>
  <si>
    <t>・新居浜市ヒアリングより
※アクセス数は把握不可（友達登録者数24673人（R5.6.27時点））
⇒嬬恋村の友達1人あたり閲覧回数を参考に設定</t>
    <rPh sb="1" eb="5">
      <t>ニイハマシ</t>
    </rPh>
    <rPh sb="22" eb="24">
      <t>フカ</t>
    </rPh>
    <rPh sb="25" eb="27">
      <t>トモダチ</t>
    </rPh>
    <rPh sb="27" eb="31">
      <t>トウロクシャスウ</t>
    </rPh>
    <rPh sb="36" eb="37">
      <t>ニン</t>
    </rPh>
    <rPh sb="45" eb="47">
      <t>ジテン</t>
    </rPh>
    <rPh sb="51" eb="54">
      <t>ツマゴイムラ</t>
    </rPh>
    <rPh sb="55" eb="57">
      <t>トモダチ</t>
    </rPh>
    <rPh sb="58" eb="59">
      <t>ニン</t>
    </rPh>
    <rPh sb="62" eb="66">
      <t>エツランカイスウ</t>
    </rPh>
    <rPh sb="67" eb="69">
      <t>サンコウ</t>
    </rPh>
    <rPh sb="70" eb="72">
      <t>セッテイ</t>
    </rPh>
    <phoneticPr fontId="1"/>
  </si>
  <si>
    <r>
      <t xml:space="preserve">・嬬恋村ヒアリングより
</t>
    </r>
    <r>
      <rPr>
        <sz val="11"/>
        <rFont val="游ゴシック"/>
        <family val="3"/>
        <charset val="128"/>
        <scheme val="minor"/>
      </rPr>
      <t>※防災ダッシュボードタッチ数（友達登録は4270人）
※R5.4.1～R5.6.20</t>
    </r>
    <rPh sb="1" eb="4">
      <t>ツマゴイムラ</t>
    </rPh>
    <rPh sb="13" eb="15">
      <t>ボウサイ</t>
    </rPh>
    <rPh sb="25" eb="26">
      <t>スウ</t>
    </rPh>
    <rPh sb="27" eb="29">
      <t>トモダチ</t>
    </rPh>
    <rPh sb="29" eb="31">
      <t>トウロク</t>
    </rPh>
    <rPh sb="36" eb="37">
      <t>ニン</t>
    </rPh>
    <phoneticPr fontId="1"/>
  </si>
  <si>
    <t>入力項目　※想定される各種条件を入力してください</t>
    <rPh sb="0" eb="4">
      <t>ニュウリョクコウモク</t>
    </rPh>
    <rPh sb="6" eb="8">
      <t>ソウテイ</t>
    </rPh>
    <rPh sb="11" eb="15">
      <t>カクシュジョウケン</t>
    </rPh>
    <rPh sb="16" eb="18">
      <t>ニュウリョク</t>
    </rPh>
    <phoneticPr fontId="1"/>
  </si>
  <si>
    <t>新技術の導入効果（参考値）</t>
    <rPh sb="0" eb="3">
      <t>シンギジュツ</t>
    </rPh>
    <rPh sb="4" eb="6">
      <t>ドウニュウ</t>
    </rPh>
    <rPh sb="6" eb="8">
      <t>コウカ</t>
    </rPh>
    <rPh sb="9" eb="12">
      <t>サンコウチ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</si>
  <si>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【D-1】</t>
    </r>
    <r>
      <rPr>
        <sz val="11"/>
        <color theme="1"/>
        <rFont val="游ゴシック"/>
        <family val="2"/>
        <charset val="128"/>
        <scheme val="minor"/>
      </rPr>
      <t>1日あたり閲覧回数【参考値】</t>
    </r>
    <rPh sb="6" eb="7">
      <t>ニチ</t>
    </rPh>
    <rPh sb="10" eb="12">
      <t>エツラン</t>
    </rPh>
    <rPh sb="12" eb="14">
      <t>カイスウ</t>
    </rPh>
    <rPh sb="15" eb="18">
      <t>サンコウチ</t>
    </rPh>
    <phoneticPr fontId="1"/>
  </si>
  <si>
    <t>※参照データなし</t>
    <rPh sb="1" eb="3">
      <t>サンショウ</t>
    </rPh>
    <phoneticPr fontId="1"/>
  </si>
  <si>
    <t>人口</t>
    <rPh sb="0" eb="2">
      <t>ジンコウ</t>
    </rPh>
    <phoneticPr fontId="1"/>
  </si>
  <si>
    <t>人口密度</t>
    <rPh sb="0" eb="4">
      <t>ジンコウミツド</t>
    </rPh>
    <phoneticPr fontId="1"/>
  </si>
  <si>
    <t>人/㎢</t>
    <rPh sb="0" eb="1">
      <t>ニン</t>
    </rPh>
    <phoneticPr fontId="1"/>
  </si>
  <si>
    <t>市域面積</t>
    <rPh sb="0" eb="2">
      <t>シイキ</t>
    </rPh>
    <rPh sb="2" eb="4">
      <t>メンセキ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</si>
  <si>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【D-1】</t>
    </r>
    <r>
      <rPr>
        <sz val="11"/>
        <color theme="1"/>
        <rFont val="游ゴシック"/>
        <family val="2"/>
        <charset val="128"/>
        <scheme val="minor"/>
      </rPr>
      <t>1日あたり閲覧回数【参考値】※</t>
    </r>
    <rPh sb="6" eb="7">
      <t>ニチ</t>
    </rPh>
    <rPh sb="10" eb="12">
      <t>エツラン</t>
    </rPh>
    <rPh sb="12" eb="14">
      <t>カイスウ</t>
    </rPh>
    <rPh sb="15" eb="18">
      <t>サンコウチ</t>
    </rPh>
    <phoneticPr fontId="1"/>
  </si>
  <si>
    <t>◆新技術導入による都市問題解決効果簡易計算シート</t>
    <rPh sb="17" eb="19">
      <t>カンイ</t>
    </rPh>
    <rPh sb="19" eb="21">
      <t>ケイサン</t>
    </rPh>
    <phoneticPr fontId="1"/>
  </si>
  <si>
    <t>都市の空間特性・地域における生活の特性</t>
    <rPh sb="8" eb="10">
      <t>チイキ</t>
    </rPh>
    <rPh sb="14" eb="16">
      <t>セイカツ</t>
    </rPh>
    <rPh sb="17" eb="19">
      <t>トクセイ</t>
    </rPh>
    <phoneticPr fontId="1"/>
  </si>
  <si>
    <t>事例自治体を参考とした導入効果原単位</t>
    <rPh sb="0" eb="2">
      <t>ジレイ</t>
    </rPh>
    <rPh sb="2" eb="5">
      <t>ジチタイ</t>
    </rPh>
    <rPh sb="6" eb="8">
      <t>サンコウ</t>
    </rPh>
    <rPh sb="11" eb="13">
      <t>ドウニュウ</t>
    </rPh>
    <rPh sb="13" eb="15">
      <t>コウカ</t>
    </rPh>
    <rPh sb="15" eb="18">
      <t>ゲンタンイ</t>
    </rPh>
    <phoneticPr fontId="1"/>
  </si>
  <si>
    <t>事例自治体の実績より※</t>
    <phoneticPr fontId="1"/>
  </si>
  <si>
    <t>事例自治体の算出例</t>
    <rPh sb="0" eb="5">
      <t>ジレイジチタイ</t>
    </rPh>
    <rPh sb="6" eb="9">
      <t>サンシュツレイ</t>
    </rPh>
    <phoneticPr fontId="1"/>
  </si>
  <si>
    <t>基礎情報（参考）</t>
    <rPh sb="0" eb="2">
      <t>キソ</t>
    </rPh>
    <rPh sb="2" eb="4">
      <t>ジョウホウ</t>
    </rPh>
    <rPh sb="5" eb="7">
      <t>サンコウ</t>
    </rPh>
    <phoneticPr fontId="1"/>
  </si>
  <si>
    <t>令和２年国勢調査</t>
    <phoneticPr fontId="1"/>
  </si>
  <si>
    <t>令和２年国勢調査</t>
  </si>
  <si>
    <t>㎢</t>
  </si>
  <si>
    <t>※注意：原単位は、地域の特性等を考慮せず、事例自治体の実績値のみから算出しているため、あくまで参考値としてご参照ください。</t>
    <rPh sb="4" eb="7">
      <t>ゲンタンイ</t>
    </rPh>
    <phoneticPr fontId="1"/>
  </si>
  <si>
    <t>新技術導入に係る費用（参考値）</t>
    <rPh sb="0" eb="3">
      <t>シンギジュツ</t>
    </rPh>
    <rPh sb="3" eb="5">
      <t>ドウニュウ</t>
    </rPh>
    <rPh sb="6" eb="7">
      <t>カカ</t>
    </rPh>
    <rPh sb="8" eb="10">
      <t>ヒヨウ</t>
    </rPh>
    <rPh sb="11" eb="14">
      <t>サンコウチ</t>
    </rPh>
    <phoneticPr fontId="1"/>
  </si>
  <si>
    <t>万円/台</t>
    <rPh sb="0" eb="2">
      <t>マンエン</t>
    </rPh>
    <rPh sb="3" eb="4">
      <t>ダイ</t>
    </rPh>
    <phoneticPr fontId="1"/>
  </si>
  <si>
    <t>万円/年/台</t>
    <rPh sb="0" eb="2">
      <t>マンエン</t>
    </rPh>
    <rPh sb="3" eb="4">
      <t>ネン</t>
    </rPh>
    <rPh sb="5" eb="6">
      <t>ダイ</t>
    </rPh>
    <phoneticPr fontId="1"/>
  </si>
  <si>
    <t>・高松市ヒアリングより※市民向け
※オープンデータサイト構築、オープンデータの整理費用含む</t>
    <rPh sb="1" eb="4">
      <t>タカマツシ</t>
    </rPh>
    <rPh sb="12" eb="14">
      <t>シミン</t>
    </rPh>
    <rPh sb="14" eb="15">
      <t>ム</t>
    </rPh>
    <rPh sb="28" eb="30">
      <t>コウチク</t>
    </rPh>
    <rPh sb="39" eb="41">
      <t>セイリ</t>
    </rPh>
    <rPh sb="41" eb="43">
      <t>ヒヨウ</t>
    </rPh>
    <rPh sb="43" eb="44">
      <t>フク</t>
    </rPh>
    <phoneticPr fontId="1"/>
  </si>
  <si>
    <t>D-1　1日あたり閲覧回数（統合型アプリ）</t>
    <rPh sb="5" eb="6">
      <t>ニチ</t>
    </rPh>
    <rPh sb="9" eb="11">
      <t>エツラン</t>
    </rPh>
    <rPh sb="11" eb="13">
      <t>カイスウ</t>
    </rPh>
    <rPh sb="14" eb="17">
      <t>トウゴウガタ</t>
    </rPh>
    <phoneticPr fontId="1"/>
  </si>
  <si>
    <t>D-1　1日あたり閲覧回数（ダッシュボード）</t>
    <rPh sb="5" eb="6">
      <t>ニチ</t>
    </rPh>
    <rPh sb="9" eb="11">
      <t>エツラン</t>
    </rPh>
    <rPh sb="11" eb="13">
      <t>カイスウ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</si>
</sst>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8"/>
      <color theme="4" tint="-0.249977111117893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rgb="FF002060"/>
      </bottom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38" fontId="0" fillId="0" borderId="0" xfId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38" fontId="0" fillId="0" borderId="6" xfId="1" applyFont="1" applyBorder="1" applyAlignment="1">
      <alignment vertical="center" wrapText="1"/>
    </xf>
    <xf numFmtId="176" fontId="0" fillId="4" borderId="6" xfId="0" applyNumberForma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2" fillId="0" borderId="0" xfId="0" applyFont="1">
      <alignment vertical="center"/>
    </xf>
    <xf numFmtId="0" fontId="2" fillId="9" borderId="3" xfId="0" applyFont="1" applyFill="1" applyBorder="1" applyAlignment="1"/>
    <xf numFmtId="0" fontId="0" fillId="9" borderId="4" xfId="0" applyFill="1" applyBorder="1" applyAlignment="1">
      <alignment wrapText="1"/>
    </xf>
    <xf numFmtId="0" fontId="2" fillId="9" borderId="5" xfId="0" applyFont="1" applyFill="1" applyBorder="1" applyAlignment="1">
      <alignment horizontal="center" wrapText="1"/>
    </xf>
    <xf numFmtId="0" fontId="2" fillId="5" borderId="6" xfId="0" applyFont="1" applyFill="1" applyBorder="1">
      <alignment vertical="center"/>
    </xf>
    <xf numFmtId="0" fontId="0" fillId="5" borderId="0" xfId="0" applyFill="1">
      <alignment vertical="center"/>
    </xf>
    <xf numFmtId="0" fontId="0" fillId="5" borderId="7" xfId="0" applyFill="1" applyBorder="1" applyAlignment="1">
      <alignment vertical="center" wrapText="1"/>
    </xf>
    <xf numFmtId="0" fontId="2" fillId="0" borderId="6" xfId="0" applyFont="1" applyBorder="1">
      <alignment vertical="center"/>
    </xf>
    <xf numFmtId="38" fontId="0" fillId="0" borderId="7" xfId="1" applyFont="1" applyFill="1" applyBorder="1" applyAlignment="1">
      <alignment vertical="center" wrapText="1"/>
    </xf>
    <xf numFmtId="0" fontId="0" fillId="0" borderId="6" xfId="0" applyBorder="1">
      <alignment vertical="center"/>
    </xf>
    <xf numFmtId="0" fontId="14" fillId="3" borderId="6" xfId="0" applyFont="1" applyFill="1" applyBorder="1">
      <alignment vertical="center"/>
    </xf>
    <xf numFmtId="0" fontId="8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7" xfId="0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8" borderId="1" xfId="0" applyFont="1" applyFill="1" applyBorder="1" applyAlignment="1">
      <alignment vertical="center" wrapText="1"/>
    </xf>
    <xf numFmtId="0" fontId="2" fillId="7" borderId="6" xfId="0" applyFont="1" applyFill="1" applyBorder="1">
      <alignment vertical="center"/>
    </xf>
    <xf numFmtId="0" fontId="0" fillId="7" borderId="0" xfId="0" applyFill="1" applyAlignment="1">
      <alignment horizontal="center" vertical="center"/>
    </xf>
    <xf numFmtId="0" fontId="0" fillId="7" borderId="7" xfId="0" applyFill="1" applyBorder="1" applyAlignment="1">
      <alignment vertical="center" wrapText="1"/>
    </xf>
    <xf numFmtId="0" fontId="0" fillId="5" borderId="0" xfId="0" applyFill="1" applyAlignment="1">
      <alignment horizontal="center" vertical="center"/>
    </xf>
    <xf numFmtId="176" fontId="0" fillId="4" borderId="1" xfId="0" applyNumberFormat="1" applyFill="1" applyBorder="1" applyAlignment="1">
      <alignment vertical="center" wrapText="1"/>
    </xf>
    <xf numFmtId="1" fontId="0" fillId="0" borderId="7" xfId="0" applyNumberForma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2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6" xfId="0" applyFont="1" applyBorder="1">
      <alignment vertical="center"/>
    </xf>
    <xf numFmtId="0" fontId="2" fillId="2" borderId="6" xfId="0" applyFont="1" applyFill="1" applyBorder="1">
      <alignment vertical="center"/>
    </xf>
    <xf numFmtId="0" fontId="0" fillId="2" borderId="0" xfId="0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2" borderId="0" xfId="0" applyFill="1" applyBorder="1">
      <alignment vertical="center"/>
    </xf>
    <xf numFmtId="0" fontId="16" fillId="0" borderId="0" xfId="0" applyFont="1" applyBorder="1" applyAlignment="1">
      <alignment vertical="center" wrapText="1"/>
    </xf>
    <xf numFmtId="176" fontId="8" fillId="8" borderId="1" xfId="0" applyNumberFormat="1" applyFont="1" applyFill="1" applyBorder="1" applyAlignment="1">
      <alignment vertical="center" wrapText="1"/>
    </xf>
    <xf numFmtId="176" fontId="9" fillId="8" borderId="1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16" fillId="0" borderId="0" xfId="0" applyFont="1" applyBorder="1">
      <alignment vertical="center"/>
    </xf>
    <xf numFmtId="0" fontId="2" fillId="11" borderId="6" xfId="0" applyFont="1" applyFill="1" applyBorder="1" applyAlignment="1">
      <alignment horizontal="left" vertical="center" wrapText="1"/>
    </xf>
    <xf numFmtId="0" fontId="2" fillId="11" borderId="7" xfId="0" applyFont="1" applyFill="1" applyBorder="1" applyAlignment="1">
      <alignment horizontal="left" vertical="center" wrapText="1"/>
    </xf>
    <xf numFmtId="0" fontId="2" fillId="12" borderId="8" xfId="0" applyFont="1" applyFill="1" applyBorder="1">
      <alignment vertical="center"/>
    </xf>
    <xf numFmtId="0" fontId="0" fillId="12" borderId="9" xfId="0" applyFill="1" applyBorder="1" applyAlignment="1">
      <alignment vertical="center" wrapText="1"/>
    </xf>
    <xf numFmtId="0" fontId="0" fillId="12" borderId="9" xfId="0" applyFill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2" fillId="5" borderId="16" xfId="0" applyFont="1" applyFill="1" applyBorder="1">
      <alignment vertical="center"/>
    </xf>
    <xf numFmtId="0" fontId="0" fillId="5" borderId="0" xfId="0" applyFill="1" applyAlignment="1">
      <alignment horizontal="center" vertical="center" wrapText="1"/>
    </xf>
    <xf numFmtId="0" fontId="0" fillId="0" borderId="16" xfId="0" applyBorder="1">
      <alignment vertical="center"/>
    </xf>
    <xf numFmtId="0" fontId="0" fillId="0" borderId="17" xfId="0" applyBorder="1" applyAlignment="1">
      <alignment vertical="center" wrapText="1"/>
    </xf>
    <xf numFmtId="0" fontId="0" fillId="0" borderId="18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3" fillId="10" borderId="13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B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217714</xdr:colOff>
      <xdr:row>0</xdr:row>
      <xdr:rowOff>394607</xdr:rowOff>
    </xdr:from>
    <xdr:to>
      <xdr:col>6</xdr:col>
      <xdr:colOff>445486</xdr:colOff>
      <xdr:row>1</xdr:row>
      <xdr:rowOff>309973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3813D34-911B-4285-9E35-F50DA4B49310}"/>
            </a:ext>
          </a:extLst>
        </xdr:cNvPr>
        <xdr:cNvSpPr/>
      </xdr:nvSpPr>
      <xdr:spPr>
        <a:xfrm>
          <a:off x="217714" y="394607"/>
          <a:ext cx="5180772" cy="3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　</a:t>
          </a:r>
          <a:r>
            <a:rPr kumimoji="1" lang="ja-JP" altLang="ja-JP" sz="1100">
              <a:solidFill>
                <a:srgbClr val="FFFA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原単位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217714</xdr:colOff>
      <xdr:row>0</xdr:row>
      <xdr:rowOff>394607</xdr:rowOff>
    </xdr:from>
    <xdr:to>
      <xdr:col>6</xdr:col>
      <xdr:colOff>445486</xdr:colOff>
      <xdr:row>1</xdr:row>
      <xdr:rowOff>309973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3AB6FD5-2C3D-414A-B467-CD39598D145F}"/>
            </a:ext>
          </a:extLst>
        </xdr:cNvPr>
        <xdr:cNvSpPr/>
      </xdr:nvSpPr>
      <xdr:spPr>
        <a:xfrm>
          <a:off x="217714" y="394607"/>
          <a:ext cx="5618922" cy="334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　</a:t>
          </a:r>
          <a:r>
            <a:rPr kumimoji="1" lang="ja-JP" altLang="ja-JP" sz="1100">
              <a:solidFill>
                <a:srgbClr val="FFFA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原単位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0740;&#31350;&#12487;&#12540;&#12479;\032_&#12473;&#12510;&#12540;&#12488;&#12471;&#12486;&#12451;&#38306;&#20418;\03_&#26989;&#21209;&#30330;&#27880;\R04KPI&#20316;&#25104;&#26989;&#21209;&#22996;&#35351;\06_&#20877;&#20462;&#27491;\&#21029;&#28155;&#9313;B_&#35251;&#20809;&#12539;&#12414;&#12385;&#12394;&#12363;&#31561;&#12398;&#24773;&#22577;&#25552;&#20379;_&#20462;&#27491;_202407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上の留意点"/>
      <sheetName val="①B-1登録者数_アプリ"/>
      <sheetName val="②B-2閲覧回数_デジサイ"/>
      <sheetName val="③B-2閲覧回数_アプリ"/>
      <sheetName val="④B-4来訪者数の増加_デジサイ"/>
      <sheetName val="⑤B-4来訪者数の増加_アプリ"/>
      <sheetName val="⑥(参考)コンテンツ数"/>
    </sheetNames>
    <sheetDataSet>
      <sheetData sheetId="0"/>
      <sheetData sheetId="1"/>
      <sheetData sheetId="2"/>
      <sheetData sheetId="3">
        <row r="21">
          <cell r="L21">
            <v>323.3</v>
          </cell>
          <cell r="T21">
            <v>19.2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F17BF-B320-4233-8459-BDB1EC684E40}">
  <dimension ref="B1:S31"/>
  <sheetViews>
    <sheetView showGridLines="0" tabSelected="1" zoomScale="70" zoomScaleNormal="70" workbookViewId="0">
      <selection activeCell="B4" sqref="B4:H4"/>
    </sheetView>
  </sheetViews>
  <sheetFormatPr defaultRowHeight="18.75" x14ac:dyDescent="0.4"/>
  <cols>
    <col min="1" max="2" width="3" customWidth="1"/>
    <col min="3" max="3" width="27.875" style="3" customWidth="1"/>
    <col min="4" max="4" width="11.5" style="3" customWidth="1"/>
    <col min="5" max="5" width="6.875" customWidth="1"/>
    <col min="6" max="6" width="9.875" customWidth="1"/>
    <col min="8" max="8" width="22.5" style="3" customWidth="1"/>
    <col min="9" max="9" width="2.25" customWidth="1"/>
    <col min="10" max="10" width="3" customWidth="1"/>
    <col min="11" max="11" width="36.25" customWidth="1"/>
    <col min="12" max="12" width="10.75" customWidth="1"/>
    <col min="14" max="14" width="38.625" customWidth="1"/>
    <col min="15" max="15" width="3.125" customWidth="1"/>
    <col min="16" max="16" width="12.75" customWidth="1"/>
    <col min="18" max="18" width="43.375" customWidth="1"/>
    <col min="19" max="19" width="15.75" customWidth="1"/>
  </cols>
  <sheetData>
    <row r="1" spans="2:19" ht="33" x14ac:dyDescent="0.4">
      <c r="B1" s="2" t="s">
        <v>42</v>
      </c>
      <c r="J1" s="24"/>
    </row>
    <row r="2" spans="2:19" ht="33.75" thickBot="1" x14ac:dyDescent="0.45">
      <c r="B2" s="2"/>
    </row>
    <row r="3" spans="2:19" ht="30.75" thickBot="1" x14ac:dyDescent="0.45">
      <c r="B3" s="91" t="s">
        <v>56</v>
      </c>
      <c r="C3" s="92"/>
      <c r="D3" s="92"/>
      <c r="E3" s="92"/>
      <c r="F3" s="92"/>
      <c r="G3" s="92"/>
      <c r="H3" s="93"/>
      <c r="J3" s="97" t="s">
        <v>46</v>
      </c>
      <c r="K3" s="98"/>
      <c r="L3" s="98"/>
      <c r="M3" s="98"/>
      <c r="N3" s="98"/>
      <c r="O3" s="98"/>
      <c r="P3" s="98"/>
      <c r="Q3" s="98"/>
      <c r="R3" s="99"/>
    </row>
    <row r="4" spans="2:19" ht="24.75" thickBot="1" x14ac:dyDescent="0.45">
      <c r="B4" s="94" t="s">
        <v>33</v>
      </c>
      <c r="C4" s="95"/>
      <c r="D4" s="95"/>
      <c r="E4" s="95"/>
      <c r="F4" s="95"/>
      <c r="G4" s="95"/>
      <c r="H4" s="96"/>
      <c r="J4" s="105" t="s">
        <v>43</v>
      </c>
      <c r="K4" s="106"/>
      <c r="L4" s="88" t="s">
        <v>6</v>
      </c>
      <c r="M4" s="89"/>
      <c r="N4" s="90"/>
      <c r="O4" s="61"/>
      <c r="P4" s="88" t="s">
        <v>17</v>
      </c>
      <c r="Q4" s="89"/>
      <c r="R4" s="90"/>
    </row>
    <row r="5" spans="2:19" x14ac:dyDescent="0.4">
      <c r="B5" s="25" t="s">
        <v>43</v>
      </c>
      <c r="C5" s="26"/>
      <c r="D5" s="26"/>
      <c r="E5" s="26"/>
      <c r="F5" s="26"/>
      <c r="G5" s="26"/>
      <c r="H5" s="27" t="s">
        <v>0</v>
      </c>
      <c r="J5" s="107"/>
      <c r="K5" s="108"/>
      <c r="L5" s="14"/>
      <c r="M5" s="51"/>
      <c r="N5" s="17" t="s">
        <v>0</v>
      </c>
      <c r="O5" s="51"/>
      <c r="P5" s="14"/>
      <c r="Q5" s="51"/>
      <c r="R5" s="17" t="s">
        <v>0</v>
      </c>
      <c r="S5" s="12"/>
    </row>
    <row r="6" spans="2:19" ht="3" customHeight="1" x14ac:dyDescent="0.4">
      <c r="B6" s="28"/>
      <c r="C6" s="11"/>
      <c r="D6" s="11"/>
      <c r="E6" s="29"/>
      <c r="F6" s="29"/>
      <c r="G6" s="29"/>
      <c r="H6" s="30"/>
      <c r="J6" s="57"/>
      <c r="K6" s="58"/>
      <c r="L6" s="14"/>
      <c r="M6" s="51"/>
      <c r="N6" s="18"/>
      <c r="O6" s="51"/>
      <c r="P6" s="14"/>
      <c r="Q6" s="51"/>
      <c r="R6" s="18"/>
      <c r="S6" s="1"/>
    </row>
    <row r="7" spans="2:19" ht="21" customHeight="1" x14ac:dyDescent="0.4">
      <c r="B7" s="31"/>
      <c r="D7" s="7"/>
      <c r="E7" s="7"/>
      <c r="F7" s="7"/>
      <c r="G7" s="7"/>
      <c r="H7" s="32"/>
      <c r="J7" s="31"/>
      <c r="K7" s="51"/>
      <c r="L7" s="14"/>
      <c r="M7" s="51"/>
      <c r="N7" s="13"/>
      <c r="O7" s="51"/>
      <c r="P7" s="14"/>
      <c r="Q7" s="51"/>
      <c r="R7" s="13"/>
    </row>
    <row r="8" spans="2:19" ht="79.5" customHeight="1" x14ac:dyDescent="0.4">
      <c r="B8" s="33"/>
      <c r="C8" s="4"/>
      <c r="D8" s="52"/>
      <c r="H8" s="13"/>
      <c r="J8" s="31"/>
      <c r="K8" s="51" t="s">
        <v>7</v>
      </c>
      <c r="L8" s="19">
        <v>957</v>
      </c>
      <c r="M8" s="51" t="s">
        <v>9</v>
      </c>
      <c r="N8" s="13" t="s">
        <v>32</v>
      </c>
      <c r="O8" s="51"/>
      <c r="P8" s="19">
        <f>ROUND(L20/4270*24673,0)</f>
        <v>68</v>
      </c>
      <c r="Q8" s="51" t="s">
        <v>9</v>
      </c>
      <c r="R8" s="16" t="s">
        <v>31</v>
      </c>
    </row>
    <row r="9" spans="2:19" x14ac:dyDescent="0.4">
      <c r="B9" s="33"/>
      <c r="D9" s="51"/>
      <c r="H9" s="13"/>
      <c r="J9" s="31"/>
      <c r="K9" s="51" t="s">
        <v>8</v>
      </c>
      <c r="L9" s="19">
        <v>81</v>
      </c>
      <c r="M9" s="51" t="s">
        <v>10</v>
      </c>
      <c r="N9" s="13"/>
      <c r="O9" s="51"/>
      <c r="P9" s="19">
        <v>1</v>
      </c>
      <c r="Q9" s="51" t="s">
        <v>10</v>
      </c>
      <c r="R9" s="13"/>
      <c r="S9" s="4"/>
    </row>
    <row r="10" spans="2:19" x14ac:dyDescent="0.4">
      <c r="B10" s="33"/>
      <c r="H10" s="13"/>
      <c r="J10" s="33"/>
      <c r="K10" s="51"/>
      <c r="L10" s="14"/>
      <c r="M10" s="51"/>
      <c r="N10" s="13"/>
      <c r="O10" s="51"/>
      <c r="P10" s="14"/>
      <c r="Q10" s="51"/>
      <c r="R10" s="13"/>
      <c r="S10" s="3"/>
    </row>
    <row r="11" spans="2:19" x14ac:dyDescent="0.4">
      <c r="B11" s="34" t="s">
        <v>44</v>
      </c>
      <c r="C11" s="35"/>
      <c r="D11" s="36"/>
      <c r="E11" s="37"/>
      <c r="F11" s="37"/>
      <c r="G11" s="37"/>
      <c r="H11" s="38"/>
      <c r="J11" s="31" t="s">
        <v>1</v>
      </c>
      <c r="K11" s="51"/>
      <c r="L11" s="14"/>
      <c r="M11" s="51"/>
      <c r="N11" s="13"/>
      <c r="O11" s="51"/>
      <c r="P11" s="14"/>
      <c r="Q11" s="51"/>
      <c r="R11" s="13"/>
    </row>
    <row r="12" spans="2:19" ht="3" customHeight="1" x14ac:dyDescent="0.4">
      <c r="B12" s="28"/>
      <c r="C12" s="11"/>
      <c r="D12" s="11"/>
      <c r="E12" s="29"/>
      <c r="F12" s="29"/>
      <c r="G12" s="29"/>
      <c r="H12" s="30"/>
      <c r="J12" s="57"/>
      <c r="K12" s="58"/>
      <c r="L12" s="14"/>
      <c r="M12" s="51"/>
      <c r="N12" s="13"/>
      <c r="O12" s="51"/>
      <c r="P12" s="14"/>
      <c r="Q12" s="51"/>
      <c r="R12" s="13"/>
    </row>
    <row r="13" spans="2:19" ht="17.25" customHeight="1" x14ac:dyDescent="0.4">
      <c r="B13" s="33"/>
      <c r="H13" s="13"/>
      <c r="J13" s="31"/>
      <c r="K13" s="51"/>
      <c r="L13" s="20"/>
      <c r="M13" s="7"/>
      <c r="N13" s="13"/>
      <c r="O13" s="51"/>
      <c r="P13" s="20"/>
      <c r="Q13" s="7"/>
      <c r="R13" s="13"/>
    </row>
    <row r="14" spans="2:19" ht="42" customHeight="1" x14ac:dyDescent="0.4">
      <c r="B14" s="33"/>
      <c r="C14" s="8" t="s">
        <v>41</v>
      </c>
      <c r="D14" s="39">
        <f>'[1]③B-2閲覧回数_アプリ'!L21</f>
        <v>323.3</v>
      </c>
      <c r="E14" s="40" t="s">
        <v>25</v>
      </c>
      <c r="F14" s="41">
        <f>'[1]③B-2閲覧回数_アプリ'!T21</f>
        <v>19.2</v>
      </c>
      <c r="G14" s="6" t="s">
        <v>11</v>
      </c>
      <c r="H14" s="23" t="s">
        <v>45</v>
      </c>
      <c r="J14" s="31"/>
      <c r="K14" s="51"/>
      <c r="L14" s="20"/>
      <c r="M14" s="7"/>
      <c r="N14" s="13"/>
      <c r="O14" s="51"/>
      <c r="P14" s="20"/>
      <c r="Q14" s="7"/>
      <c r="R14" s="13"/>
    </row>
    <row r="15" spans="2:19" x14ac:dyDescent="0.4">
      <c r="B15" s="102" t="s">
        <v>51</v>
      </c>
      <c r="C15" s="103"/>
      <c r="D15" s="103"/>
      <c r="E15" s="103"/>
      <c r="F15" s="103"/>
      <c r="G15" s="103"/>
      <c r="H15" s="104"/>
      <c r="J15" s="31"/>
      <c r="K15" s="51"/>
      <c r="L15" s="20"/>
      <c r="M15" s="7"/>
      <c r="N15" s="13"/>
      <c r="O15" s="51"/>
      <c r="P15" s="20"/>
      <c r="Q15" s="7"/>
      <c r="R15" s="13"/>
    </row>
    <row r="16" spans="2:19" x14ac:dyDescent="0.4">
      <c r="B16" s="102"/>
      <c r="C16" s="103"/>
      <c r="D16" s="103"/>
      <c r="E16" s="103"/>
      <c r="F16" s="103"/>
      <c r="G16" s="103"/>
      <c r="H16" s="104"/>
      <c r="J16" s="33"/>
      <c r="K16" s="51"/>
      <c r="L16" s="14"/>
      <c r="M16" s="51"/>
      <c r="N16" s="13"/>
      <c r="O16" s="51"/>
      <c r="P16" s="14"/>
      <c r="Q16" s="51"/>
      <c r="R16" s="13"/>
    </row>
    <row r="17" spans="2:19" x14ac:dyDescent="0.4">
      <c r="B17" s="42" t="s">
        <v>34</v>
      </c>
      <c r="C17" s="10"/>
      <c r="D17" s="10"/>
      <c r="E17" s="43"/>
      <c r="F17" s="43"/>
      <c r="G17" s="43"/>
      <c r="H17" s="44"/>
      <c r="J17" s="31" t="s">
        <v>2</v>
      </c>
      <c r="K17" s="51"/>
      <c r="L17" s="14"/>
      <c r="M17" s="51"/>
      <c r="N17" s="13"/>
      <c r="O17" s="51"/>
      <c r="P17" s="14"/>
      <c r="Q17" s="51"/>
      <c r="R17" s="13"/>
    </row>
    <row r="18" spans="2:19" ht="3" customHeight="1" x14ac:dyDescent="0.4">
      <c r="B18" s="28"/>
      <c r="C18" s="11"/>
      <c r="D18" s="11"/>
      <c r="E18" s="45"/>
      <c r="F18" s="45"/>
      <c r="G18" s="45"/>
      <c r="H18" s="30"/>
      <c r="J18" s="57"/>
      <c r="K18" s="58"/>
      <c r="L18" s="14"/>
      <c r="M18" s="51"/>
      <c r="N18" s="13"/>
      <c r="O18" s="51"/>
      <c r="P18" s="14"/>
      <c r="Q18" s="51"/>
      <c r="R18" s="13"/>
    </row>
    <row r="19" spans="2:19" x14ac:dyDescent="0.4">
      <c r="B19" s="33"/>
      <c r="E19" s="12"/>
      <c r="F19" s="12"/>
      <c r="G19" s="12"/>
      <c r="H19" s="13"/>
      <c r="J19" s="33"/>
      <c r="K19" s="51"/>
      <c r="L19" s="14"/>
      <c r="M19" s="51"/>
      <c r="N19" s="13"/>
      <c r="O19" s="51"/>
      <c r="P19" s="14"/>
      <c r="Q19" s="51"/>
      <c r="R19" s="13"/>
    </row>
    <row r="20" spans="2:19" ht="42" customHeight="1" x14ac:dyDescent="0.4">
      <c r="B20" s="33"/>
      <c r="C20" s="8" t="s">
        <v>41</v>
      </c>
      <c r="D20" s="46">
        <f>D14</f>
        <v>323.3</v>
      </c>
      <c r="E20" s="12" t="s">
        <v>25</v>
      </c>
      <c r="F20" s="46">
        <f>F14</f>
        <v>19.2</v>
      </c>
      <c r="G20" s="6" t="s">
        <v>11</v>
      </c>
      <c r="H20" s="47"/>
      <c r="J20" s="33"/>
      <c r="K20" s="59" t="s">
        <v>35</v>
      </c>
      <c r="L20" s="21">
        <f>ROUND(L8/L9,1)</f>
        <v>11.8</v>
      </c>
      <c r="M20" s="51" t="s">
        <v>11</v>
      </c>
      <c r="N20" s="13"/>
      <c r="O20" s="51"/>
      <c r="P20" s="21">
        <f>ROUND(P8/P9,1)</f>
        <v>68</v>
      </c>
      <c r="Q20" s="51" t="s">
        <v>11</v>
      </c>
      <c r="R20" s="13"/>
    </row>
    <row r="21" spans="2:19" ht="19.5" thickBot="1" x14ac:dyDescent="0.45">
      <c r="B21" s="48"/>
      <c r="C21" s="9"/>
      <c r="D21" s="9"/>
      <c r="E21" s="49"/>
      <c r="F21" s="49"/>
      <c r="G21" s="49"/>
      <c r="H21" s="50"/>
      <c r="J21" s="33"/>
      <c r="K21" s="51"/>
      <c r="L21" s="14"/>
      <c r="M21" s="51"/>
      <c r="N21" s="13"/>
      <c r="O21" s="51"/>
      <c r="P21" s="14"/>
      <c r="Q21" s="51"/>
      <c r="R21" s="13"/>
    </row>
    <row r="22" spans="2:19" ht="19.5" thickBot="1" x14ac:dyDescent="0.45">
      <c r="B22" s="70" t="s">
        <v>52</v>
      </c>
      <c r="C22" s="71"/>
      <c r="D22" s="71"/>
      <c r="E22" s="72"/>
      <c r="F22" s="71"/>
      <c r="G22" s="72"/>
      <c r="H22" s="73"/>
      <c r="J22" s="31" t="s">
        <v>3</v>
      </c>
      <c r="K22" s="51"/>
      <c r="L22" s="14"/>
      <c r="M22" s="51"/>
      <c r="N22" s="13"/>
      <c r="O22" s="51"/>
      <c r="P22" s="14"/>
      <c r="Q22" s="51"/>
      <c r="R22" s="13"/>
      <c r="S22" s="3"/>
    </row>
    <row r="23" spans="2:19" ht="3" customHeight="1" x14ac:dyDescent="0.4">
      <c r="B23" s="74"/>
      <c r="C23" s="11"/>
      <c r="D23" s="11"/>
      <c r="E23" s="75"/>
      <c r="F23" s="11"/>
      <c r="G23" s="75"/>
      <c r="H23" s="75"/>
      <c r="J23" s="57"/>
      <c r="K23" s="58"/>
      <c r="L23" s="14"/>
      <c r="M23" s="51"/>
      <c r="N23" s="13"/>
      <c r="O23" s="51"/>
      <c r="P23" s="14"/>
      <c r="Q23" s="51"/>
      <c r="R23" s="13"/>
      <c r="S23" s="3"/>
    </row>
    <row r="24" spans="2:19" x14ac:dyDescent="0.4">
      <c r="B24" s="76"/>
      <c r="E24" s="6"/>
      <c r="F24" s="3"/>
      <c r="G24" s="6"/>
      <c r="H24" s="77"/>
      <c r="J24" s="33"/>
      <c r="K24" s="51"/>
      <c r="L24" s="14"/>
      <c r="M24" s="51"/>
      <c r="N24" s="13"/>
      <c r="O24" s="51"/>
      <c r="P24" s="14"/>
      <c r="Q24" s="51"/>
      <c r="R24" s="13"/>
    </row>
    <row r="25" spans="2:19" ht="51.75" customHeight="1" x14ac:dyDescent="0.4">
      <c r="B25" s="76"/>
      <c r="C25" s="3" t="s">
        <v>4</v>
      </c>
      <c r="D25" s="81">
        <f>P25</f>
        <v>500</v>
      </c>
      <c r="E25" s="6" t="s">
        <v>25</v>
      </c>
      <c r="F25" s="81">
        <f>L25</f>
        <v>2800</v>
      </c>
      <c r="G25" s="6" t="s">
        <v>53</v>
      </c>
      <c r="H25" s="77"/>
      <c r="J25" s="33"/>
      <c r="K25" s="51" t="s">
        <v>4</v>
      </c>
      <c r="L25" s="19">
        <v>2800</v>
      </c>
      <c r="M25" s="51" t="s">
        <v>12</v>
      </c>
      <c r="N25" s="15" t="s">
        <v>13</v>
      </c>
      <c r="O25" s="51"/>
      <c r="P25" s="19">
        <v>500</v>
      </c>
      <c r="Q25" s="51" t="s">
        <v>12</v>
      </c>
      <c r="R25" s="16" t="s">
        <v>29</v>
      </c>
      <c r="S25" s="4"/>
    </row>
    <row r="26" spans="2:19" ht="49.5" customHeight="1" x14ac:dyDescent="0.4">
      <c r="B26" s="76"/>
      <c r="C26" s="3" t="s">
        <v>5</v>
      </c>
      <c r="D26" s="81">
        <f>L26</f>
        <v>580</v>
      </c>
      <c r="E26" s="6" t="s">
        <v>25</v>
      </c>
      <c r="F26" s="82" t="s">
        <v>36</v>
      </c>
      <c r="G26" s="6" t="s">
        <v>54</v>
      </c>
      <c r="H26" s="77"/>
      <c r="J26" s="33"/>
      <c r="K26" s="51" t="s">
        <v>5</v>
      </c>
      <c r="L26" s="19">
        <v>580</v>
      </c>
      <c r="M26" s="51" t="s">
        <v>14</v>
      </c>
      <c r="N26" s="15" t="s">
        <v>15</v>
      </c>
      <c r="O26" s="51"/>
      <c r="P26" s="83" t="s">
        <v>36</v>
      </c>
      <c r="Q26" s="51" t="s">
        <v>14</v>
      </c>
      <c r="R26" s="15" t="s">
        <v>30</v>
      </c>
      <c r="S26" s="5"/>
    </row>
    <row r="27" spans="2:19" ht="19.5" thickBot="1" x14ac:dyDescent="0.45">
      <c r="B27" s="78"/>
      <c r="C27" s="9"/>
      <c r="D27" s="9"/>
      <c r="E27" s="79"/>
      <c r="F27" s="9"/>
      <c r="G27" s="79"/>
      <c r="H27" s="80"/>
      <c r="J27" s="100" t="s">
        <v>47</v>
      </c>
      <c r="K27" s="101"/>
      <c r="L27" s="14"/>
      <c r="M27" s="51"/>
      <c r="N27" s="13"/>
      <c r="O27" s="51"/>
      <c r="P27" s="14"/>
      <c r="Q27" s="51"/>
      <c r="R27" s="13"/>
    </row>
    <row r="28" spans="2:19" ht="3" customHeight="1" x14ac:dyDescent="0.4">
      <c r="J28" s="53"/>
      <c r="K28" s="60"/>
      <c r="L28" s="14"/>
      <c r="M28" s="51"/>
      <c r="N28" s="13"/>
      <c r="O28" s="51"/>
      <c r="P28" s="14"/>
      <c r="Q28" s="51"/>
      <c r="R28" s="13"/>
    </row>
    <row r="29" spans="2:19" ht="30" customHeight="1" x14ac:dyDescent="0.4">
      <c r="J29" s="84" t="s">
        <v>37</v>
      </c>
      <c r="K29" s="85"/>
      <c r="L29" s="20">
        <v>8850</v>
      </c>
      <c r="M29" s="51" t="s">
        <v>9</v>
      </c>
      <c r="N29" s="13" t="s">
        <v>48</v>
      </c>
      <c r="O29" s="51"/>
      <c r="P29" s="20">
        <v>115938</v>
      </c>
      <c r="Q29" s="51" t="s">
        <v>9</v>
      </c>
      <c r="R29" s="13" t="s">
        <v>49</v>
      </c>
    </row>
    <row r="30" spans="2:19" ht="30" customHeight="1" x14ac:dyDescent="0.4">
      <c r="J30" s="84" t="s">
        <v>38</v>
      </c>
      <c r="K30" s="85"/>
      <c r="L30" s="14">
        <v>26.2</v>
      </c>
      <c r="M30" s="51" t="s">
        <v>39</v>
      </c>
      <c r="N30" s="13"/>
      <c r="O30" s="51"/>
      <c r="P30" s="14">
        <v>494.4</v>
      </c>
      <c r="Q30" s="51" t="s">
        <v>39</v>
      </c>
      <c r="R30" s="13"/>
    </row>
    <row r="31" spans="2:19" ht="30" customHeight="1" thickBot="1" x14ac:dyDescent="0.45">
      <c r="J31" s="86" t="s">
        <v>40</v>
      </c>
      <c r="K31" s="87"/>
      <c r="L31" s="54">
        <v>337.58</v>
      </c>
      <c r="M31" s="22" t="s">
        <v>50</v>
      </c>
      <c r="N31" s="55"/>
      <c r="O31" s="22"/>
      <c r="P31" s="54">
        <v>234.5</v>
      </c>
      <c r="Q31" s="22" t="s">
        <v>50</v>
      </c>
      <c r="R31" s="55"/>
    </row>
  </sheetData>
  <mergeCells count="11">
    <mergeCell ref="J30:K30"/>
    <mergeCell ref="J31:K31"/>
    <mergeCell ref="L4:N4"/>
    <mergeCell ref="P4:R4"/>
    <mergeCell ref="B3:H3"/>
    <mergeCell ref="B4:H4"/>
    <mergeCell ref="J3:R3"/>
    <mergeCell ref="J27:K27"/>
    <mergeCell ref="J29:K29"/>
    <mergeCell ref="B15:H16"/>
    <mergeCell ref="J4:K5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B2BA8-3504-47B1-8059-42D6D3CC71DE}">
  <dimension ref="B1:V31"/>
  <sheetViews>
    <sheetView showGridLines="0" zoomScale="70" zoomScaleNormal="70" workbookViewId="0">
      <selection activeCell="B4" sqref="B4:H4"/>
    </sheetView>
  </sheetViews>
  <sheetFormatPr defaultRowHeight="18.75" x14ac:dyDescent="0.4"/>
  <cols>
    <col min="1" max="2" width="3" customWidth="1"/>
    <col min="3" max="3" width="25.125" style="3" customWidth="1"/>
    <col min="4" max="4" width="13.625" style="3" customWidth="1"/>
    <col min="5" max="5" width="6.875" customWidth="1"/>
    <col min="6" max="6" width="12.875" customWidth="1"/>
    <col min="8" max="8" width="16.625" style="3" customWidth="1"/>
    <col min="9" max="9" width="2.5" customWidth="1"/>
    <col min="10" max="10" width="3" customWidth="1"/>
    <col min="11" max="11" width="36.125" customWidth="1"/>
    <col min="12" max="12" width="12.625" customWidth="1"/>
    <col min="14" max="14" width="38.375" customWidth="1"/>
    <col min="15" max="15" width="2.75" customWidth="1"/>
    <col min="16" max="16" width="10.75" customWidth="1"/>
    <col min="18" max="18" width="36.875" customWidth="1"/>
    <col min="19" max="19" width="2.375" customWidth="1"/>
    <col min="20" max="20" width="10.75" customWidth="1"/>
    <col min="22" max="22" width="41.125" customWidth="1"/>
  </cols>
  <sheetData>
    <row r="1" spans="2:22" ht="33" x14ac:dyDescent="0.4">
      <c r="B1" s="2" t="s">
        <v>42</v>
      </c>
      <c r="J1" s="24"/>
    </row>
    <row r="2" spans="2:22" ht="33.75" thickBot="1" x14ac:dyDescent="0.45">
      <c r="B2" s="2"/>
    </row>
    <row r="3" spans="2:22" ht="30.75" thickBot="1" x14ac:dyDescent="0.45">
      <c r="B3" s="91" t="s">
        <v>57</v>
      </c>
      <c r="C3" s="92"/>
      <c r="D3" s="92"/>
      <c r="E3" s="92"/>
      <c r="F3" s="92"/>
      <c r="G3" s="92"/>
      <c r="H3" s="93"/>
      <c r="J3" s="97" t="s">
        <v>46</v>
      </c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9"/>
    </row>
    <row r="4" spans="2:22" ht="24.75" thickBot="1" x14ac:dyDescent="0.45">
      <c r="B4" s="94" t="s">
        <v>33</v>
      </c>
      <c r="C4" s="95"/>
      <c r="D4" s="95"/>
      <c r="E4" s="95"/>
      <c r="F4" s="95"/>
      <c r="G4" s="95"/>
      <c r="H4" s="96"/>
      <c r="J4" s="33"/>
      <c r="K4" s="64"/>
      <c r="L4" s="88" t="s">
        <v>16</v>
      </c>
      <c r="M4" s="89"/>
      <c r="N4" s="90"/>
      <c r="O4" s="67"/>
      <c r="P4" s="88" t="s">
        <v>17</v>
      </c>
      <c r="Q4" s="89"/>
      <c r="R4" s="90"/>
      <c r="S4" s="67"/>
      <c r="T4" s="88" t="s">
        <v>18</v>
      </c>
      <c r="U4" s="89"/>
      <c r="V4" s="90"/>
    </row>
    <row r="5" spans="2:22" ht="19.5" x14ac:dyDescent="0.4">
      <c r="B5" s="25" t="s">
        <v>43</v>
      </c>
      <c r="C5" s="26"/>
      <c r="D5" s="26"/>
      <c r="E5" s="26"/>
      <c r="F5" s="26"/>
      <c r="G5" s="26"/>
      <c r="H5" s="27" t="s">
        <v>0</v>
      </c>
      <c r="J5" s="56" t="s">
        <v>43</v>
      </c>
      <c r="K5" s="51"/>
      <c r="L5" s="14"/>
      <c r="M5" s="51"/>
      <c r="N5" s="17" t="s">
        <v>0</v>
      </c>
      <c r="O5" s="51"/>
      <c r="P5" s="14"/>
      <c r="Q5" s="51"/>
      <c r="R5" s="17" t="s">
        <v>0</v>
      </c>
      <c r="S5" s="51"/>
      <c r="T5" s="14"/>
      <c r="U5" s="51"/>
      <c r="V5" s="17" t="s">
        <v>0</v>
      </c>
    </row>
    <row r="6" spans="2:22" ht="3" customHeight="1" x14ac:dyDescent="0.4">
      <c r="B6" s="28"/>
      <c r="C6" s="11"/>
      <c r="D6" s="11"/>
      <c r="E6" s="29"/>
      <c r="F6" s="29"/>
      <c r="G6" s="29"/>
      <c r="H6" s="30"/>
      <c r="J6" s="57"/>
      <c r="K6" s="58"/>
      <c r="L6" s="14"/>
      <c r="M6" s="51"/>
      <c r="N6" s="18"/>
      <c r="O6" s="51"/>
      <c r="P6" s="14"/>
      <c r="Q6" s="51"/>
      <c r="R6" s="18"/>
      <c r="S6" s="51"/>
      <c r="T6" s="14"/>
      <c r="U6" s="51"/>
      <c r="V6" s="18"/>
    </row>
    <row r="7" spans="2:22" x14ac:dyDescent="0.4">
      <c r="B7" s="31"/>
      <c r="D7" s="7"/>
      <c r="E7" s="7"/>
      <c r="F7" s="7"/>
      <c r="G7" s="7"/>
      <c r="H7" s="32"/>
      <c r="J7" s="31"/>
      <c r="K7" s="51"/>
      <c r="L7" s="14"/>
      <c r="M7" s="51"/>
      <c r="N7" s="13"/>
      <c r="O7" s="51"/>
      <c r="P7" s="14"/>
      <c r="Q7" s="51"/>
      <c r="R7" s="13"/>
      <c r="S7" s="51"/>
      <c r="T7" s="14"/>
      <c r="U7" s="51"/>
      <c r="V7" s="13"/>
    </row>
    <row r="8" spans="2:22" ht="37.5" x14ac:dyDescent="0.4">
      <c r="B8" s="33"/>
      <c r="C8" s="4"/>
      <c r="D8" s="52"/>
      <c r="H8" s="13"/>
      <c r="J8" s="31"/>
      <c r="K8" s="51" t="s">
        <v>22</v>
      </c>
      <c r="L8" s="19">
        <v>2400</v>
      </c>
      <c r="M8" s="51" t="s">
        <v>23</v>
      </c>
      <c r="N8" s="16" t="s">
        <v>24</v>
      </c>
      <c r="O8" s="51"/>
      <c r="P8" s="19">
        <v>12333</v>
      </c>
      <c r="Q8" s="51" t="s">
        <v>23</v>
      </c>
      <c r="R8" s="16" t="s">
        <v>26</v>
      </c>
      <c r="S8" s="51"/>
      <c r="T8" s="19">
        <v>17486</v>
      </c>
      <c r="U8" s="51" t="s">
        <v>23</v>
      </c>
      <c r="V8" s="16" t="s">
        <v>19</v>
      </c>
    </row>
    <row r="9" spans="2:22" x14ac:dyDescent="0.4">
      <c r="B9" s="33"/>
      <c r="D9" s="51"/>
      <c r="H9" s="13"/>
      <c r="J9" s="31"/>
      <c r="K9" s="51" t="s">
        <v>8</v>
      </c>
      <c r="L9" s="19">
        <v>30</v>
      </c>
      <c r="M9" s="51" t="s">
        <v>10</v>
      </c>
      <c r="N9" s="13"/>
      <c r="O9" s="51"/>
      <c r="P9" s="19">
        <v>365</v>
      </c>
      <c r="Q9" s="51" t="s">
        <v>10</v>
      </c>
      <c r="R9" s="23"/>
      <c r="S9" s="51"/>
      <c r="T9" s="19">
        <v>365</v>
      </c>
      <c r="U9" s="51" t="s">
        <v>10</v>
      </c>
      <c r="V9" s="13"/>
    </row>
    <row r="10" spans="2:22" x14ac:dyDescent="0.4">
      <c r="B10" s="33"/>
      <c r="H10" s="13"/>
      <c r="J10" s="33"/>
      <c r="K10" s="51"/>
      <c r="L10" s="14"/>
      <c r="M10" s="51"/>
      <c r="N10" s="13"/>
      <c r="O10" s="51"/>
      <c r="P10" s="14"/>
      <c r="Q10" s="51"/>
      <c r="R10" s="13"/>
      <c r="S10" s="51"/>
      <c r="T10" s="14"/>
      <c r="U10" s="51"/>
      <c r="V10" s="13"/>
    </row>
    <row r="11" spans="2:22" x14ac:dyDescent="0.4">
      <c r="B11" s="34" t="s">
        <v>44</v>
      </c>
      <c r="C11" s="35"/>
      <c r="D11" s="36"/>
      <c r="E11" s="37"/>
      <c r="F11" s="37"/>
      <c r="G11" s="37"/>
      <c r="H11" s="38"/>
      <c r="J11" s="31" t="s">
        <v>1</v>
      </c>
      <c r="K11" s="51"/>
      <c r="L11" s="14"/>
      <c r="M11" s="51"/>
      <c r="N11" s="13"/>
      <c r="O11" s="51"/>
      <c r="P11" s="14"/>
      <c r="Q11" s="51"/>
      <c r="R11" s="13"/>
      <c r="S11" s="51"/>
      <c r="T11" s="14"/>
      <c r="U11" s="51"/>
      <c r="V11" s="13"/>
    </row>
    <row r="12" spans="2:22" ht="3" customHeight="1" x14ac:dyDescent="0.4">
      <c r="B12" s="28"/>
      <c r="C12" s="11"/>
      <c r="D12" s="11"/>
      <c r="E12" s="29"/>
      <c r="F12" s="29"/>
      <c r="G12" s="29"/>
      <c r="H12" s="30"/>
      <c r="J12" s="57"/>
      <c r="K12" s="58"/>
      <c r="L12" s="14"/>
      <c r="M12" s="51"/>
      <c r="N12" s="13"/>
      <c r="O12" s="51"/>
      <c r="P12" s="14"/>
      <c r="Q12" s="51"/>
      <c r="R12" s="13"/>
      <c r="S12" s="51"/>
      <c r="T12" s="14"/>
      <c r="U12" s="51"/>
      <c r="V12" s="13"/>
    </row>
    <row r="13" spans="2:22" x14ac:dyDescent="0.4">
      <c r="B13" s="33"/>
      <c r="H13" s="13"/>
      <c r="J13" s="31"/>
      <c r="K13" s="51"/>
      <c r="L13" s="20"/>
      <c r="M13" s="7"/>
      <c r="N13" s="13"/>
      <c r="O13" s="51"/>
      <c r="P13" s="20"/>
      <c r="Q13" s="7"/>
      <c r="R13" s="13"/>
      <c r="S13" s="51"/>
      <c r="T13" s="20"/>
      <c r="U13" s="7"/>
      <c r="V13" s="13"/>
    </row>
    <row r="14" spans="2:22" ht="38.25" customHeight="1" x14ac:dyDescent="0.4">
      <c r="B14" s="33"/>
      <c r="C14" s="8" t="s">
        <v>41</v>
      </c>
      <c r="D14" s="62">
        <f>P20</f>
        <v>33.799999999999997</v>
      </c>
      <c r="E14" s="40" t="s">
        <v>25</v>
      </c>
      <c r="F14" s="63">
        <f>L20</f>
        <v>80</v>
      </c>
      <c r="G14" s="6" t="s">
        <v>11</v>
      </c>
      <c r="H14" s="23" t="s">
        <v>45</v>
      </c>
      <c r="J14" s="33"/>
      <c r="K14" s="51"/>
      <c r="L14" s="14"/>
      <c r="M14" s="51"/>
      <c r="N14" s="13"/>
      <c r="O14" s="51"/>
      <c r="P14" s="14"/>
      <c r="Q14" s="51"/>
      <c r="R14" s="13"/>
      <c r="S14" s="51"/>
      <c r="T14" s="14"/>
      <c r="U14" s="51"/>
      <c r="V14" s="13"/>
    </row>
    <row r="15" spans="2:22" x14ac:dyDescent="0.4">
      <c r="B15" s="102" t="s">
        <v>51</v>
      </c>
      <c r="C15" s="103"/>
      <c r="D15" s="103"/>
      <c r="E15" s="103"/>
      <c r="F15" s="103"/>
      <c r="G15" s="103"/>
      <c r="H15" s="104"/>
      <c r="J15" s="33"/>
      <c r="K15" s="51"/>
      <c r="L15" s="14"/>
      <c r="M15" s="51"/>
      <c r="N15" s="13"/>
      <c r="O15" s="51"/>
      <c r="P15" s="14"/>
      <c r="Q15" s="51"/>
      <c r="R15" s="13"/>
      <c r="S15" s="51"/>
      <c r="T15" s="14"/>
      <c r="U15" s="51"/>
      <c r="V15" s="13"/>
    </row>
    <row r="16" spans="2:22" x14ac:dyDescent="0.4">
      <c r="B16" s="102"/>
      <c r="C16" s="103"/>
      <c r="D16" s="103"/>
      <c r="E16" s="103"/>
      <c r="F16" s="103"/>
      <c r="G16" s="103"/>
      <c r="H16" s="104"/>
      <c r="J16" s="33"/>
      <c r="K16" s="51"/>
      <c r="L16" s="14"/>
      <c r="M16" s="51"/>
      <c r="N16" s="13"/>
      <c r="O16" s="51"/>
      <c r="P16" s="14"/>
      <c r="Q16" s="51"/>
      <c r="R16" s="13"/>
      <c r="S16" s="51"/>
      <c r="T16" s="14"/>
      <c r="U16" s="51"/>
      <c r="V16" s="13"/>
    </row>
    <row r="17" spans="2:22" x14ac:dyDescent="0.4">
      <c r="B17" s="42" t="s">
        <v>34</v>
      </c>
      <c r="C17" s="10"/>
      <c r="D17" s="10"/>
      <c r="E17" s="43"/>
      <c r="F17" s="43"/>
      <c r="G17" s="43"/>
      <c r="H17" s="44"/>
      <c r="J17" s="31" t="s">
        <v>2</v>
      </c>
      <c r="K17" s="51"/>
      <c r="L17" s="14"/>
      <c r="M17" s="51"/>
      <c r="N17" s="13"/>
      <c r="O17" s="51"/>
      <c r="P17" s="14"/>
      <c r="Q17" s="51"/>
      <c r="R17" s="13"/>
      <c r="S17" s="51"/>
      <c r="T17" s="14"/>
      <c r="U17" s="51"/>
      <c r="V17" s="13"/>
    </row>
    <row r="18" spans="2:22" ht="3.6" customHeight="1" x14ac:dyDescent="0.4">
      <c r="B18" s="28"/>
      <c r="C18" s="11"/>
      <c r="D18" s="11"/>
      <c r="E18" s="45"/>
      <c r="F18" s="45"/>
      <c r="G18" s="45"/>
      <c r="H18" s="30"/>
      <c r="J18" s="57"/>
      <c r="K18" s="58"/>
      <c r="L18" s="14"/>
      <c r="M18" s="51"/>
      <c r="N18" s="13"/>
      <c r="O18" s="51"/>
      <c r="P18" s="14"/>
      <c r="Q18" s="51"/>
      <c r="R18" s="13"/>
      <c r="S18" s="51"/>
      <c r="T18" s="14"/>
      <c r="U18" s="51"/>
      <c r="V18" s="13"/>
    </row>
    <row r="19" spans="2:22" x14ac:dyDescent="0.4">
      <c r="B19" s="33"/>
      <c r="E19" s="12"/>
      <c r="F19" s="12"/>
      <c r="G19" s="12"/>
      <c r="H19" s="13"/>
      <c r="J19" s="33"/>
      <c r="K19" s="51"/>
      <c r="L19" s="14"/>
      <c r="M19" s="51"/>
      <c r="N19" s="13"/>
      <c r="O19" s="51"/>
      <c r="P19" s="14"/>
      <c r="Q19" s="51"/>
      <c r="R19" s="13"/>
      <c r="S19" s="51"/>
      <c r="T19" s="14"/>
      <c r="U19" s="51"/>
      <c r="V19" s="13"/>
    </row>
    <row r="20" spans="2:22" ht="32.25" customHeight="1" x14ac:dyDescent="0.4">
      <c r="B20" s="33"/>
      <c r="C20" s="8" t="s">
        <v>41</v>
      </c>
      <c r="D20" s="46">
        <f>D14</f>
        <v>33.799999999999997</v>
      </c>
      <c r="E20" s="12" t="s">
        <v>25</v>
      </c>
      <c r="F20" s="46">
        <f>F14</f>
        <v>80</v>
      </c>
      <c r="G20" s="6" t="s">
        <v>11</v>
      </c>
      <c r="H20" s="47"/>
      <c r="J20" s="33"/>
      <c r="K20" s="59" t="s">
        <v>35</v>
      </c>
      <c r="L20" s="21">
        <f>ROUND(L8/L9,1)</f>
        <v>80</v>
      </c>
      <c r="M20" s="51" t="s">
        <v>11</v>
      </c>
      <c r="N20" s="13"/>
      <c r="O20" s="51"/>
      <c r="P20" s="21">
        <f>ROUND(P8/P9,1)</f>
        <v>33.799999999999997</v>
      </c>
      <c r="Q20" s="51" t="s">
        <v>11</v>
      </c>
      <c r="R20" s="13"/>
      <c r="S20" s="51"/>
      <c r="T20" s="21">
        <f>ROUND(T8/T9,1)</f>
        <v>47.9</v>
      </c>
      <c r="U20" s="51" t="s">
        <v>11</v>
      </c>
      <c r="V20" s="13"/>
    </row>
    <row r="21" spans="2:22" ht="19.5" thickBot="1" x14ac:dyDescent="0.45">
      <c r="B21" s="48"/>
      <c r="C21" s="9"/>
      <c r="D21" s="9"/>
      <c r="E21" s="49"/>
      <c r="F21" s="49"/>
      <c r="G21" s="49"/>
      <c r="H21" s="50"/>
      <c r="J21" s="33"/>
      <c r="K21" s="51"/>
      <c r="L21" s="14"/>
      <c r="M21" s="51"/>
      <c r="N21" s="13"/>
      <c r="O21" s="51"/>
      <c r="P21" s="14"/>
      <c r="Q21" s="51"/>
      <c r="R21" s="13"/>
      <c r="S21" s="51"/>
      <c r="T21" s="14"/>
      <c r="U21" s="51"/>
      <c r="V21" s="13"/>
    </row>
    <row r="22" spans="2:22" ht="26.25" customHeight="1" thickBot="1" x14ac:dyDescent="0.45">
      <c r="B22" s="70" t="s">
        <v>52</v>
      </c>
      <c r="C22" s="71"/>
      <c r="D22" s="71"/>
      <c r="E22" s="72"/>
      <c r="F22" s="71"/>
      <c r="G22" s="72"/>
      <c r="H22" s="73"/>
      <c r="J22" s="31" t="s">
        <v>3</v>
      </c>
      <c r="K22" s="51"/>
      <c r="L22" s="14"/>
      <c r="M22" s="51"/>
      <c r="N22" s="13"/>
      <c r="O22" s="51"/>
      <c r="P22" s="14"/>
      <c r="Q22" s="51"/>
      <c r="R22" s="13"/>
      <c r="S22" s="51"/>
      <c r="T22" s="14"/>
      <c r="U22" s="51"/>
      <c r="V22" s="13"/>
    </row>
    <row r="23" spans="2:22" ht="3" customHeight="1" x14ac:dyDescent="0.4">
      <c r="B23" s="74"/>
      <c r="C23" s="11"/>
      <c r="D23" s="11"/>
      <c r="E23" s="75"/>
      <c r="F23" s="11"/>
      <c r="G23" s="75"/>
      <c r="H23" s="75"/>
      <c r="J23" s="57"/>
      <c r="K23" s="58"/>
      <c r="L23" s="14"/>
      <c r="M23" s="51"/>
      <c r="N23" s="13"/>
      <c r="O23" s="51"/>
      <c r="P23" s="14"/>
      <c r="Q23" s="51"/>
      <c r="R23" s="13"/>
      <c r="S23" s="51"/>
      <c r="T23" s="14"/>
      <c r="U23" s="51"/>
      <c r="V23" s="13"/>
    </row>
    <row r="24" spans="2:22" x14ac:dyDescent="0.4">
      <c r="B24" s="76"/>
      <c r="E24" s="6"/>
      <c r="F24" s="3"/>
      <c r="G24" s="6"/>
      <c r="H24" s="77"/>
      <c r="J24" s="33"/>
      <c r="K24" s="51"/>
      <c r="L24" s="14"/>
      <c r="M24" s="51"/>
      <c r="N24" s="13"/>
      <c r="O24" s="51"/>
      <c r="P24" s="14"/>
      <c r="Q24" s="51"/>
      <c r="R24" s="13"/>
      <c r="S24" s="51"/>
      <c r="T24" s="14"/>
      <c r="U24" s="51"/>
      <c r="V24" s="13"/>
    </row>
    <row r="25" spans="2:22" ht="60" customHeight="1" x14ac:dyDescent="0.4">
      <c r="B25" s="76"/>
      <c r="C25" s="3" t="s">
        <v>4</v>
      </c>
      <c r="D25" s="81">
        <f>T25</f>
        <v>287</v>
      </c>
      <c r="E25" s="6" t="s">
        <v>25</v>
      </c>
      <c r="F25" s="81">
        <f>P25</f>
        <v>1500</v>
      </c>
      <c r="G25" s="6" t="s">
        <v>53</v>
      </c>
      <c r="H25" s="77"/>
      <c r="J25" s="33"/>
      <c r="K25" s="51" t="s">
        <v>4</v>
      </c>
      <c r="L25" s="19">
        <v>500</v>
      </c>
      <c r="M25" s="51" t="s">
        <v>12</v>
      </c>
      <c r="N25" s="15" t="s">
        <v>55</v>
      </c>
      <c r="O25" s="51"/>
      <c r="P25" s="19">
        <v>1500</v>
      </c>
      <c r="Q25" s="51" t="s">
        <v>12</v>
      </c>
      <c r="R25" s="16" t="s">
        <v>27</v>
      </c>
      <c r="S25" s="51"/>
      <c r="T25" s="19">
        <v>287</v>
      </c>
      <c r="U25" s="51" t="s">
        <v>12</v>
      </c>
      <c r="V25" s="16" t="s">
        <v>20</v>
      </c>
    </row>
    <row r="26" spans="2:22" ht="65.25" customHeight="1" x14ac:dyDescent="0.4">
      <c r="B26" s="76"/>
      <c r="C26" s="3" t="s">
        <v>5</v>
      </c>
      <c r="D26" s="81">
        <f>T26</f>
        <v>59</v>
      </c>
      <c r="E26" s="6" t="s">
        <v>25</v>
      </c>
      <c r="F26" s="82">
        <f>P26</f>
        <v>800</v>
      </c>
      <c r="G26" s="6" t="s">
        <v>54</v>
      </c>
      <c r="H26" s="77"/>
      <c r="J26" s="33"/>
      <c r="K26" s="51" t="s">
        <v>5</v>
      </c>
      <c r="L26" s="19">
        <v>170</v>
      </c>
      <c r="M26" s="51" t="s">
        <v>14</v>
      </c>
      <c r="N26" s="15" t="s">
        <v>21</v>
      </c>
      <c r="O26" s="51"/>
      <c r="P26" s="19">
        <v>800</v>
      </c>
      <c r="Q26" s="51" t="s">
        <v>14</v>
      </c>
      <c r="R26" s="15" t="s">
        <v>28</v>
      </c>
      <c r="S26" s="51"/>
      <c r="T26" s="19">
        <v>59</v>
      </c>
      <c r="U26" s="51" t="s">
        <v>14</v>
      </c>
      <c r="V26" s="15" t="s">
        <v>19</v>
      </c>
    </row>
    <row r="27" spans="2:22" ht="35.25" customHeight="1" thickBot="1" x14ac:dyDescent="0.4">
      <c r="B27" s="78"/>
      <c r="C27" s="9"/>
      <c r="D27" s="9"/>
      <c r="E27" s="79"/>
      <c r="F27" s="9"/>
      <c r="G27" s="79"/>
      <c r="H27" s="80"/>
      <c r="J27" s="109" t="s">
        <v>47</v>
      </c>
      <c r="K27" s="110"/>
      <c r="L27" s="14"/>
      <c r="M27" s="51"/>
      <c r="N27" s="13"/>
      <c r="O27" s="51"/>
      <c r="P27" s="14"/>
      <c r="Q27" s="51"/>
      <c r="R27" s="13"/>
      <c r="S27" s="64"/>
      <c r="T27" s="33"/>
      <c r="U27" s="64"/>
      <c r="V27" s="65"/>
    </row>
    <row r="28" spans="2:22" ht="3" customHeight="1" x14ac:dyDescent="0.4">
      <c r="J28" s="68"/>
      <c r="K28" s="69"/>
      <c r="L28" s="14"/>
      <c r="M28" s="51"/>
      <c r="N28" s="13"/>
      <c r="O28" s="51"/>
      <c r="P28" s="14"/>
      <c r="Q28" s="51"/>
      <c r="R28" s="13"/>
      <c r="S28" s="64"/>
      <c r="T28" s="33"/>
      <c r="U28" s="64"/>
      <c r="V28" s="65"/>
    </row>
    <row r="29" spans="2:22" ht="40.5" customHeight="1" x14ac:dyDescent="0.4">
      <c r="J29" s="84" t="s">
        <v>37</v>
      </c>
      <c r="K29" s="85"/>
      <c r="L29" s="20">
        <v>417496</v>
      </c>
      <c r="M29" s="51" t="s">
        <v>9</v>
      </c>
      <c r="N29" s="13" t="s">
        <v>48</v>
      </c>
      <c r="O29" s="51"/>
      <c r="P29" s="20">
        <v>115938</v>
      </c>
      <c r="Q29" s="51" t="s">
        <v>9</v>
      </c>
      <c r="R29" s="13" t="s">
        <v>49</v>
      </c>
      <c r="S29" s="64"/>
      <c r="T29" s="20">
        <v>141342</v>
      </c>
      <c r="U29" s="51" t="s">
        <v>9</v>
      </c>
      <c r="V29" s="13" t="s">
        <v>49</v>
      </c>
    </row>
    <row r="30" spans="2:22" ht="40.5" customHeight="1" x14ac:dyDescent="0.4">
      <c r="J30" s="84" t="s">
        <v>38</v>
      </c>
      <c r="K30" s="85"/>
      <c r="L30" s="14">
        <v>1112.0999999999999</v>
      </c>
      <c r="M30" s="51" t="s">
        <v>39</v>
      </c>
      <c r="N30" s="13"/>
      <c r="O30" s="51"/>
      <c r="P30" s="14">
        <v>494.4</v>
      </c>
      <c r="Q30" s="51" t="s">
        <v>39</v>
      </c>
      <c r="R30" s="13"/>
      <c r="S30" s="64"/>
      <c r="T30" s="14">
        <v>728.3</v>
      </c>
      <c r="U30" s="51" t="s">
        <v>39</v>
      </c>
      <c r="V30" s="13"/>
    </row>
    <row r="31" spans="2:22" ht="40.5" customHeight="1" thickBot="1" x14ac:dyDescent="0.45">
      <c r="J31" s="86" t="s">
        <v>40</v>
      </c>
      <c r="K31" s="87"/>
      <c r="L31" s="54">
        <v>375.42</v>
      </c>
      <c r="M31" s="22" t="s">
        <v>50</v>
      </c>
      <c r="N31" s="55"/>
      <c r="O31" s="22"/>
      <c r="P31" s="54">
        <v>234.5</v>
      </c>
      <c r="Q31" s="22" t="s">
        <v>50</v>
      </c>
      <c r="R31" s="55"/>
      <c r="S31" s="66"/>
      <c r="T31" s="54">
        <v>194.06</v>
      </c>
      <c r="U31" s="22" t="s">
        <v>50</v>
      </c>
      <c r="V31" s="55"/>
    </row>
  </sheetData>
  <mergeCells count="11">
    <mergeCell ref="J29:K29"/>
    <mergeCell ref="J30:K30"/>
    <mergeCell ref="J31:K31"/>
    <mergeCell ref="J27:K27"/>
    <mergeCell ref="L4:N4"/>
    <mergeCell ref="B15:H16"/>
    <mergeCell ref="P4:R4"/>
    <mergeCell ref="T4:V4"/>
    <mergeCell ref="B3:H3"/>
    <mergeCell ref="B4:H4"/>
    <mergeCell ref="J3:V3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①D-1閲覧数_アプリ</vt:lpstr>
      <vt:lpstr>②D-1閲覧数_ダッシュボード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晴康</dc:creator>
  <cp:lastModifiedBy>安藤 亮介</cp:lastModifiedBy>
  <dcterms:created xsi:type="dcterms:W3CDTF">2023-05-11T09:42:24Z</dcterms:created>
  <dcterms:modified xsi:type="dcterms:W3CDTF">2025-10-02T08:38:36Z</dcterms:modified>
</cp:coreProperties>
</file>