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データ\032_スマートシティ関係\15_計画評価モデル\"/>
    </mc:Choice>
  </mc:AlternateContent>
  <xr:revisionPtr revIDLastSave="0" documentId="13_ncr:1_{35EAD6DC-F7BD-4FFD-AB05-327F1EED6CF4}" xr6:coauthVersionLast="47" xr6:coauthVersionMax="47" xr10:uidLastSave="{00000000-0000-0000-0000-000000000000}"/>
  <bookViews>
    <workbookView xWindow="-120" yWindow="-120" windowWidth="29040" windowHeight="15720" xr2:uid="{14D313A0-F68A-473E-8C87-9152DAA82EBA}"/>
  </bookViews>
  <sheets>
    <sheet name="①C-1コスト縮減_水位センサー" sheetId="7" r:id="rId1"/>
    <sheet name="②C-1コスト縮減_河川カメラ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4" l="1"/>
  <c r="L20" i="24"/>
  <c r="P19" i="24"/>
  <c r="L19" i="24"/>
  <c r="F32" i="24" l="1"/>
  <c r="D32" i="24"/>
  <c r="F31" i="24"/>
  <c r="D31" i="24"/>
  <c r="F32" i="7"/>
  <c r="D32" i="7"/>
  <c r="F31" i="7"/>
  <c r="D31" i="7"/>
  <c r="D20" i="24"/>
  <c r="D26" i="24" s="1"/>
  <c r="F20" i="24"/>
  <c r="F26" i="24" s="1"/>
  <c r="T19" i="24" l="1"/>
  <c r="T20" i="24" s="1"/>
  <c r="L19" i="7" l="1"/>
  <c r="T19" i="7" l="1"/>
  <c r="T20" i="7" s="1"/>
  <c r="D20" i="7" s="1"/>
  <c r="D26" i="7" s="1"/>
  <c r="P19" i="7"/>
  <c r="P20" i="7" s="1"/>
  <c r="L20" i="7"/>
  <c r="F20" i="7" s="1"/>
  <c r="F26" i="7" s="1"/>
</calcChain>
</file>

<file path=xl/sharedStrings.xml><?xml version="1.0" encoding="utf-8"?>
<sst xmlns="http://schemas.openxmlformats.org/spreadsheetml/2006/main" count="187" uniqueCount="77">
  <si>
    <t>備考</t>
    <rPh sb="0" eb="2">
      <t>ビコウ</t>
    </rPh>
    <phoneticPr fontId="1"/>
  </si>
  <si>
    <t>新技術の導入の条件</t>
    <rPh sb="0" eb="3">
      <t>シンギジュツ</t>
    </rPh>
    <rPh sb="4" eb="6">
      <t>ドウニュウ</t>
    </rPh>
    <rPh sb="7" eb="9">
      <t>ジョウケン</t>
    </rPh>
    <phoneticPr fontId="1"/>
  </si>
  <si>
    <t>箇所</t>
    <rPh sb="0" eb="2">
      <t>カショ</t>
    </rPh>
    <phoneticPr fontId="1"/>
  </si>
  <si>
    <t>新技術の導入効果</t>
    <rPh sb="0" eb="3">
      <t>シンギジュツ</t>
    </rPh>
    <rPh sb="4" eb="6">
      <t>ドウニュウ</t>
    </rPh>
    <rPh sb="6" eb="8">
      <t>コウカ</t>
    </rPh>
    <phoneticPr fontId="1"/>
  </si>
  <si>
    <t>新技術導入に係る費用</t>
    <rPh sb="0" eb="3">
      <t>シンギジュツ</t>
    </rPh>
    <rPh sb="3" eb="5">
      <t>ドウニュウ</t>
    </rPh>
    <rPh sb="6" eb="7">
      <t>カカ</t>
    </rPh>
    <rPh sb="8" eb="10">
      <t>ヒヨウ</t>
    </rPh>
    <phoneticPr fontId="1"/>
  </si>
  <si>
    <t>導入にかかる費用</t>
    <rPh sb="0" eb="2">
      <t>ドウニュウ</t>
    </rPh>
    <rPh sb="6" eb="8">
      <t>ヒヨウ</t>
    </rPh>
    <phoneticPr fontId="1"/>
  </si>
  <si>
    <t>運用にかかる費用</t>
    <rPh sb="0" eb="2">
      <t>ウンヨウ</t>
    </rPh>
    <rPh sb="6" eb="8">
      <t>ヒヨウ</t>
    </rPh>
    <phoneticPr fontId="1"/>
  </si>
  <si>
    <t>センサー設置箇所数</t>
    <rPh sb="4" eb="6">
      <t>セッチ</t>
    </rPh>
    <rPh sb="6" eb="9">
      <t>カショスウ</t>
    </rPh>
    <phoneticPr fontId="1"/>
  </si>
  <si>
    <t>・高松市ヒアリングより</t>
    <rPh sb="1" eb="4">
      <t>タカマツシ</t>
    </rPh>
    <phoneticPr fontId="1"/>
  </si>
  <si>
    <t>高松市</t>
    <rPh sb="0" eb="2">
      <t>タカマツ</t>
    </rPh>
    <rPh sb="2" eb="3">
      <t>シ</t>
    </rPh>
    <phoneticPr fontId="1"/>
  </si>
  <si>
    <t>庁舎から各監視対象箇所までの平均距離</t>
    <rPh sb="0" eb="2">
      <t>チョウシャ</t>
    </rPh>
    <rPh sb="4" eb="5">
      <t>カク</t>
    </rPh>
    <rPh sb="5" eb="7">
      <t>カンシ</t>
    </rPh>
    <rPh sb="7" eb="9">
      <t>タイショウ</t>
    </rPh>
    <rPh sb="9" eb="11">
      <t>カショ</t>
    </rPh>
    <rPh sb="14" eb="16">
      <t>ヘイキン</t>
    </rPh>
    <rPh sb="16" eb="18">
      <t>キョリ</t>
    </rPh>
    <phoneticPr fontId="1"/>
  </si>
  <si>
    <t>km</t>
    <phoneticPr fontId="1"/>
  </si>
  <si>
    <t>時間</t>
    <rPh sb="0" eb="2">
      <t>ジカン</t>
    </rPh>
    <phoneticPr fontId="1"/>
  </si>
  <si>
    <t>※1箇所あたり、職員1人が現場確認に向かうオペレーションを想定</t>
    <rPh sb="2" eb="4">
      <t>カショ</t>
    </rPh>
    <rPh sb="8" eb="10">
      <t>ショクイン</t>
    </rPh>
    <rPh sb="11" eb="12">
      <t>ニン</t>
    </rPh>
    <rPh sb="13" eb="17">
      <t>ゲンバカクニン</t>
    </rPh>
    <rPh sb="18" eb="19">
      <t>ム</t>
    </rPh>
    <rPh sb="29" eb="31">
      <t>ソウテイ</t>
    </rPh>
    <phoneticPr fontId="1"/>
  </si>
  <si>
    <t>・GISにより計測
※現況のセンサー設置箇所を基に計測</t>
    <rPh sb="7" eb="9">
      <t>ケイソク</t>
    </rPh>
    <rPh sb="11" eb="13">
      <t>ゲンキョウ</t>
    </rPh>
    <rPh sb="18" eb="22">
      <t>セッチカショ</t>
    </rPh>
    <rPh sb="23" eb="24">
      <t>モト</t>
    </rPh>
    <rPh sb="25" eb="27">
      <t>ケイソク</t>
    </rPh>
    <phoneticPr fontId="1"/>
  </si>
  <si>
    <t>加古川市</t>
    <rPh sb="0" eb="4">
      <t>カコガワシ</t>
    </rPh>
    <phoneticPr fontId="1"/>
  </si>
  <si>
    <t>・加古川市ヒアリングより</t>
    <rPh sb="1" eb="4">
      <t>カコガワ</t>
    </rPh>
    <rPh sb="4" eb="5">
      <t>シ</t>
    </rPh>
    <phoneticPr fontId="1"/>
  </si>
  <si>
    <t>・加古川市ヒアリングより
※通信費（1箇所あたり770円/月)</t>
    <rPh sb="1" eb="5">
      <t>カコガワシ</t>
    </rPh>
    <rPh sb="14" eb="17">
      <t>ツウシンヒ</t>
    </rPh>
    <rPh sb="19" eb="21">
      <t>カショ</t>
    </rPh>
    <rPh sb="27" eb="28">
      <t>エン</t>
    </rPh>
    <rPh sb="29" eb="30">
      <t>ツキ</t>
    </rPh>
    <phoneticPr fontId="1"/>
  </si>
  <si>
    <t>万円/年/箇所</t>
    <rPh sb="0" eb="2">
      <t>マンエン</t>
    </rPh>
    <rPh sb="3" eb="4">
      <t>ネン</t>
    </rPh>
    <rPh sb="5" eb="7">
      <t>カショ</t>
    </rPh>
    <phoneticPr fontId="1"/>
  </si>
  <si>
    <t>岐阜市</t>
    <rPh sb="0" eb="2">
      <t>ギフ</t>
    </rPh>
    <rPh sb="2" eb="3">
      <t>シ</t>
    </rPh>
    <phoneticPr fontId="1"/>
  </si>
  <si>
    <t>カメラ設置箇所数</t>
    <rPh sb="3" eb="5">
      <t>セッチ</t>
    </rPh>
    <rPh sb="5" eb="8">
      <t>カショスウ</t>
    </rPh>
    <phoneticPr fontId="1"/>
  </si>
  <si>
    <t>平均移動速度</t>
    <rPh sb="0" eb="2">
      <t>ヘイキン</t>
    </rPh>
    <rPh sb="2" eb="6">
      <t>イドウソクド</t>
    </rPh>
    <phoneticPr fontId="1"/>
  </si>
  <si>
    <t>km/h</t>
    <phoneticPr fontId="1"/>
  </si>
  <si>
    <t>藤枝市</t>
    <rPh sb="0" eb="2">
      <t>フジエダ</t>
    </rPh>
    <rPh sb="2" eb="3">
      <t>シ</t>
    </rPh>
    <phoneticPr fontId="1"/>
  </si>
  <si>
    <t>・藤枝市ヒアリングより</t>
    <rPh sb="1" eb="4">
      <t>フジエダシ</t>
    </rPh>
    <phoneticPr fontId="1"/>
  </si>
  <si>
    <t>万円/箇所</t>
    <rPh sb="0" eb="2">
      <t>マンエン</t>
    </rPh>
    <rPh sb="3" eb="5">
      <t>カショ</t>
    </rPh>
    <phoneticPr fontId="1"/>
  </si>
  <si>
    <t>・高松市ヒアリングより（13個（工事費含む）で約1000万円</t>
    <rPh sb="1" eb="4">
      <t>タカマツシ</t>
    </rPh>
    <rPh sb="14" eb="15">
      <t>コ</t>
    </rPh>
    <rPh sb="16" eb="20">
      <t>コウジヒフク</t>
    </rPh>
    <rPh sb="23" eb="24">
      <t>ヤク</t>
    </rPh>
    <rPh sb="28" eb="30">
      <t>マンエン</t>
    </rPh>
    <phoneticPr fontId="1"/>
  </si>
  <si>
    <t>・高松市ヒアリングより（13個で年間約100万円）（定期メンテナンス、ハードウェア保証）</t>
    <rPh sb="1" eb="4">
      <t>タカマツシ</t>
    </rPh>
    <rPh sb="14" eb="15">
      <t>コ</t>
    </rPh>
    <rPh sb="16" eb="18">
      <t>ネンカン</t>
    </rPh>
    <rPh sb="18" eb="19">
      <t>ヤク</t>
    </rPh>
    <rPh sb="22" eb="24">
      <t>マンエン</t>
    </rPh>
    <rPh sb="26" eb="28">
      <t>テイキ</t>
    </rPh>
    <rPh sb="41" eb="43">
      <t>ホショウ</t>
    </rPh>
    <phoneticPr fontId="1"/>
  </si>
  <si>
    <t>1箇所あたり</t>
    <rPh sb="1" eb="3">
      <t>カショ</t>
    </rPh>
    <phoneticPr fontId="1"/>
  </si>
  <si>
    <t>～</t>
    <phoneticPr fontId="1"/>
  </si>
  <si>
    <t>センサー設置箇所数</t>
    <rPh sb="4" eb="9">
      <t>セッチカショスウ</t>
    </rPh>
    <phoneticPr fontId="1"/>
  </si>
  <si>
    <t>■自治体職員による現場確認に要する短縮時間</t>
    <rPh sb="1" eb="6">
      <t>ジチタイショクイン</t>
    </rPh>
    <rPh sb="9" eb="11">
      <t>ゲンバ</t>
    </rPh>
    <rPh sb="11" eb="13">
      <t>カクニン</t>
    </rPh>
    <rPh sb="14" eb="15">
      <t>ヨウ</t>
    </rPh>
    <rPh sb="17" eb="21">
      <t>タンシュクジカン</t>
    </rPh>
    <phoneticPr fontId="1"/>
  </si>
  <si>
    <t>1箇所あたり、自治体職員による現場確認に要する短縮時間</t>
    <rPh sb="1" eb="3">
      <t>カショ</t>
    </rPh>
    <rPh sb="7" eb="12">
      <t>ジチタイショクイン</t>
    </rPh>
    <rPh sb="15" eb="19">
      <t>ゲンバカクニン</t>
    </rPh>
    <rPh sb="20" eb="21">
      <t>ヨウ</t>
    </rPh>
    <rPh sb="23" eb="27">
      <t>タンシュクジカン</t>
    </rPh>
    <phoneticPr fontId="1"/>
  </si>
  <si>
    <t>時間/箇所</t>
    <rPh sb="0" eb="2">
      <t>ジカン</t>
    </rPh>
    <rPh sb="3" eb="5">
      <t>カショ</t>
    </rPh>
    <phoneticPr fontId="1"/>
  </si>
  <si>
    <t>長井市</t>
    <rPh sb="0" eb="2">
      <t>ナガイ</t>
    </rPh>
    <rPh sb="2" eb="3">
      <t>シ</t>
    </rPh>
    <phoneticPr fontId="1"/>
  </si>
  <si>
    <t>・加古川市ヒアリングより
※実証実験のため、導入コストの発生なし</t>
    <rPh sb="1" eb="5">
      <t>カコガワシ</t>
    </rPh>
    <rPh sb="14" eb="18">
      <t>ジッショウジッケン</t>
    </rPh>
    <rPh sb="22" eb="24">
      <t>ドウニュウ</t>
    </rPh>
    <rPh sb="28" eb="30">
      <t>ハッセイ</t>
    </rPh>
    <phoneticPr fontId="1"/>
  </si>
  <si>
    <t>万円/箇所/年</t>
    <rPh sb="0" eb="2">
      <t>マンエン</t>
    </rPh>
    <rPh sb="3" eb="5">
      <t>カショ</t>
    </rPh>
    <rPh sb="6" eb="7">
      <t>ネン</t>
    </rPh>
    <phoneticPr fontId="1"/>
  </si>
  <si>
    <t>・長井市ヒアリングより
※賃貸借料、通信費、保守費
※実績費用を台数で除して1箇所あたりに換算</t>
    <rPh sb="1" eb="4">
      <t>ナガイシ</t>
    </rPh>
    <rPh sb="13" eb="17">
      <t>チンタイシャクリョウ</t>
    </rPh>
    <rPh sb="18" eb="21">
      <t>ツウシンヒ</t>
    </rPh>
    <rPh sb="22" eb="25">
      <t>ホシュヒ</t>
    </rPh>
    <rPh sb="27" eb="29">
      <t>ジッセキ</t>
    </rPh>
    <rPh sb="29" eb="31">
      <t>ヒヨウ</t>
    </rPh>
    <rPh sb="32" eb="37">
      <t>ダイスウ</t>
    </rPh>
    <rPh sb="39" eb="41">
      <t>カショ</t>
    </rPh>
    <rPh sb="45" eb="47">
      <t>カンザン</t>
    </rPh>
    <phoneticPr fontId="1"/>
  </si>
  <si>
    <t>・長井市ヒアリングより
※設置工事費用含め、賃貸借料に含まれており、導入費用としては発生なし</t>
    <rPh sb="1" eb="4">
      <t>ナガイシ</t>
    </rPh>
    <rPh sb="13" eb="20">
      <t>セッチコウジヒヨウフク</t>
    </rPh>
    <rPh sb="22" eb="26">
      <t>チンタイシャクリョウ</t>
    </rPh>
    <rPh sb="27" eb="28">
      <t>フク</t>
    </rPh>
    <rPh sb="34" eb="38">
      <t>ドウニュウヒヨウ</t>
    </rPh>
    <rPh sb="42" eb="44">
      <t>ハッセイ</t>
    </rPh>
    <phoneticPr fontId="1"/>
  </si>
  <si>
    <t>新技術の導入効果（参考値）</t>
    <rPh sb="0" eb="3">
      <t>シンギジュツ</t>
    </rPh>
    <rPh sb="4" eb="6">
      <t>ドウニュウ</t>
    </rPh>
    <rPh sb="6" eb="8">
      <t>コウカ</t>
    </rPh>
    <rPh sb="9" eb="12">
      <t>サンコウチ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</si>
  <si>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【C-1】</t>
    </r>
    <r>
      <rPr>
        <sz val="11"/>
        <rFont val="游ゴシック"/>
        <family val="3"/>
        <charset val="128"/>
        <scheme val="minor"/>
      </rPr>
      <t>洪水時における職員の</t>
    </r>
    <r>
      <rPr>
        <sz val="11"/>
        <color theme="1"/>
        <rFont val="游ゴシック"/>
        <family val="2"/>
        <charset val="128"/>
        <scheme val="minor"/>
      </rPr>
      <t>現場確認に要する短縮時間</t>
    </r>
    <rPh sb="5" eb="8">
      <t>コウズイジ</t>
    </rPh>
    <rPh sb="12" eb="14">
      <t>ショクイン</t>
    </rPh>
    <phoneticPr fontId="1"/>
  </si>
  <si>
    <t>※参照データなし</t>
    <rPh sb="1" eb="3">
      <t>サンショウ</t>
    </rPh>
    <phoneticPr fontId="1"/>
  </si>
  <si>
    <t>・藤枝市ヒアリングより（R2年度実績を参照）※基地局設置1基も含む→3,449,600円/4+1＝690万円/箇所</t>
    <rPh sb="1" eb="4">
      <t>フジエダシ</t>
    </rPh>
    <rPh sb="14" eb="16">
      <t>ネンド</t>
    </rPh>
    <rPh sb="16" eb="18">
      <t>ジッセキ</t>
    </rPh>
    <rPh sb="19" eb="21">
      <t>サンショウ</t>
    </rPh>
    <rPh sb="23" eb="26">
      <t>キチキョク</t>
    </rPh>
    <rPh sb="26" eb="28">
      <t>セッチ</t>
    </rPh>
    <rPh sb="29" eb="30">
      <t>キ</t>
    </rPh>
    <rPh sb="31" eb="32">
      <t>フク</t>
    </rPh>
    <phoneticPr fontId="1"/>
  </si>
  <si>
    <t>・藤枝市ヒアリングより
令和4年度実績（雨量計5基中3基除く2基、水位計19基、浸水センサー10基）
データ提供590,040円＋点検（前期）880,000＋（後期）770,000円＝2,240,040円/年/31基＝7.2万円/年/箇所</t>
    <rPh sb="1" eb="4">
      <t>フジエダシ</t>
    </rPh>
    <rPh sb="115" eb="116">
      <t>ネン</t>
    </rPh>
    <phoneticPr fontId="1"/>
  </si>
  <si>
    <t>藤枝市</t>
    <rPh sb="0" eb="3">
      <t>フジエダシ</t>
    </rPh>
    <phoneticPr fontId="1"/>
  </si>
  <si>
    <t>令和４年度実績
407万円/3箇所</t>
    <rPh sb="0" eb="2">
      <t>レイワ</t>
    </rPh>
    <rPh sb="3" eb="5">
      <t>ネンド</t>
    </rPh>
    <rPh sb="5" eb="7">
      <t>ジッセキ</t>
    </rPh>
    <rPh sb="11" eb="13">
      <t>マンエン</t>
    </rPh>
    <rPh sb="15" eb="17">
      <t>カショ</t>
    </rPh>
    <phoneticPr fontId="1"/>
  </si>
  <si>
    <t>令和4年度実績
（雨量計5基中3基除く2基、水位計19基、浸水センサー10基）
データ提供590,040円＋点検（前期）880,000＋点検（後期）770,000円＝2,240,040円/年・31基＝72万円/箇所
令和５年度計画
（雨量計5基中3基除く2基、水位計19基、浸水センサー10基、ライブカメラ3基）
データ提供649,440円＋点検（前期）1,001,000円＋（後期）
770,000円＝2,420,440円/年・34基
※令和5年度-令和4年度がライブカメラの運用費
2420440-2240040=180,400÷3=60,133円/箇所/年</t>
    <rPh sb="68" eb="70">
      <t>テンケン</t>
    </rPh>
    <rPh sb="108" eb="110">
      <t>レイワ</t>
    </rPh>
    <rPh sb="111" eb="113">
      <t>ネンド</t>
    </rPh>
    <rPh sb="113" eb="115">
      <t>ケイカク</t>
    </rPh>
    <rPh sb="154" eb="155">
      <t>キ</t>
    </rPh>
    <rPh sb="160" eb="162">
      <t>テイキョウ</t>
    </rPh>
    <rPh sb="169" eb="170">
      <t>エン</t>
    </rPh>
    <rPh sb="171" eb="173">
      <t>テンケン</t>
    </rPh>
    <rPh sb="174" eb="176">
      <t>ゼンキ</t>
    </rPh>
    <rPh sb="186" eb="187">
      <t>エン</t>
    </rPh>
    <rPh sb="189" eb="191">
      <t>コウキ</t>
    </rPh>
    <rPh sb="200" eb="201">
      <t>エン</t>
    </rPh>
    <rPh sb="211" eb="212">
      <t>エン</t>
    </rPh>
    <rPh sb="213" eb="214">
      <t>ネン</t>
    </rPh>
    <rPh sb="217" eb="218">
      <t>キ</t>
    </rPh>
    <rPh sb="220" eb="222">
      <t>レイワ</t>
    </rPh>
    <rPh sb="223" eb="225">
      <t>ネンド</t>
    </rPh>
    <rPh sb="226" eb="228">
      <t>レイワ</t>
    </rPh>
    <rPh sb="229" eb="231">
      <t>ネンド</t>
    </rPh>
    <rPh sb="239" eb="242">
      <t>ウンヨウヒ</t>
    </rPh>
    <rPh sb="275" eb="276">
      <t>エン</t>
    </rPh>
    <rPh sb="277" eb="279">
      <t>カショ</t>
    </rPh>
    <rPh sb="280" eb="281">
      <t>ネン</t>
    </rPh>
    <phoneticPr fontId="1"/>
  </si>
  <si>
    <t>・岐阜市ヒアリングより
※税込み
※カメラ設置工事費は含まない
※AIによる水位計測の導入にかかる費用は含まない</t>
    <rPh sb="1" eb="4">
      <t>ギフシ</t>
    </rPh>
    <phoneticPr fontId="1"/>
  </si>
  <si>
    <t>人口</t>
    <rPh sb="0" eb="2">
      <t>ジンコウ</t>
    </rPh>
    <phoneticPr fontId="1"/>
  </si>
  <si>
    <t>人</t>
    <rPh sb="0" eb="1">
      <t>ニン</t>
    </rPh>
    <phoneticPr fontId="1"/>
  </si>
  <si>
    <t>人口密度</t>
    <rPh sb="0" eb="4">
      <t>ジンコウミツド</t>
    </rPh>
    <phoneticPr fontId="1"/>
  </si>
  <si>
    <t>人/㎢</t>
    <rPh sb="0" eb="1">
      <t>ニン</t>
    </rPh>
    <phoneticPr fontId="1"/>
  </si>
  <si>
    <t>市域面積</t>
    <rPh sb="0" eb="2">
      <t>シイキ</t>
    </rPh>
    <rPh sb="2" eb="4">
      <t>メンセキ</t>
    </rPh>
    <phoneticPr fontId="1"/>
  </si>
  <si>
    <t>㎢</t>
    <phoneticPr fontId="1"/>
  </si>
  <si>
    <t>入力項目　※想定される各種条件を入力してください</t>
    <phoneticPr fontId="1"/>
  </si>
  <si>
    <t>都市の空間特性・地域における生活の特性</t>
    <rPh sb="8" eb="10">
      <t>チイキ</t>
    </rPh>
    <rPh sb="14" eb="16">
      <t>セイカツ</t>
    </rPh>
    <rPh sb="17" eb="19">
      <t>トクセイ</t>
    </rPh>
    <phoneticPr fontId="1"/>
  </si>
  <si>
    <t>備考</t>
    <phoneticPr fontId="1"/>
  </si>
  <si>
    <t>C-1　洪水時における職員の現場確認に要する時間の短縮
（水位センサー）</t>
    <rPh sb="4" eb="6">
      <t>コウズイ</t>
    </rPh>
    <rPh sb="6" eb="7">
      <t>ジ</t>
    </rPh>
    <rPh sb="11" eb="13">
      <t>ショクイン</t>
    </rPh>
    <rPh sb="14" eb="16">
      <t>ゲンバ</t>
    </rPh>
    <rPh sb="16" eb="18">
      <t>カクニン</t>
    </rPh>
    <rPh sb="19" eb="20">
      <t>ヨウ</t>
    </rPh>
    <rPh sb="22" eb="24">
      <t>ジカン</t>
    </rPh>
    <rPh sb="25" eb="27">
      <t>タンシュク</t>
    </rPh>
    <rPh sb="29" eb="31">
      <t>スイイ</t>
    </rPh>
    <phoneticPr fontId="1"/>
  </si>
  <si>
    <t>新技術の導入条件</t>
    <rPh sb="0" eb="3">
      <t>シンギジュツ</t>
    </rPh>
    <rPh sb="4" eb="6">
      <t>ドウニュウ</t>
    </rPh>
    <rPh sb="6" eb="8">
      <t>ジョウケン</t>
    </rPh>
    <phoneticPr fontId="1"/>
  </si>
  <si>
    <t>導入実績もしくは予定台数を入力</t>
    <rPh sb="2" eb="4">
      <t>ジッセキ</t>
    </rPh>
    <rPh sb="8" eb="10">
      <t>ヨテイ</t>
    </rPh>
    <rPh sb="10" eb="12">
      <t>ダイスウ</t>
    </rPh>
    <rPh sb="13" eb="15">
      <t>ニュウリョク</t>
    </rPh>
    <phoneticPr fontId="1"/>
  </si>
  <si>
    <t>事例自治体を参考とした導入効果原単位</t>
    <phoneticPr fontId="1"/>
  </si>
  <si>
    <t>事例自治体の実績より※</t>
    <rPh sb="0" eb="5">
      <t>ジレイジチタイ</t>
    </rPh>
    <rPh sb="6" eb="8">
      <t>ジッセキ</t>
    </rPh>
    <phoneticPr fontId="1"/>
  </si>
  <si>
    <t>※注意：設定値は、地域の特性等を考慮せず、事例自治体の実績値のみから算出しているため、あくまで参考値としてご参照ください。</t>
    <rPh sb="4" eb="7">
      <t>セッテイチ</t>
    </rPh>
    <phoneticPr fontId="1"/>
  </si>
  <si>
    <t>基礎情報（参考）</t>
    <rPh sb="0" eb="2">
      <t>キソ</t>
    </rPh>
    <rPh sb="2" eb="4">
      <t>ジョウホウ</t>
    </rPh>
    <rPh sb="5" eb="7">
      <t>サンコウ</t>
    </rPh>
    <phoneticPr fontId="1"/>
  </si>
  <si>
    <t>令和２年国勢調査</t>
    <phoneticPr fontId="1"/>
  </si>
  <si>
    <t>令和２年国勢調査</t>
  </si>
  <si>
    <t>㎢</t>
  </si>
  <si>
    <t>事例自治体の算出例</t>
    <rPh sb="0" eb="5">
      <t>ジレイジチタイ</t>
    </rPh>
    <rPh sb="6" eb="9">
      <t>サンシュツレイ</t>
    </rPh>
    <phoneticPr fontId="1"/>
  </si>
  <si>
    <t>◆新技術導入による都市問題解決効果簡易計算シート</t>
    <rPh sb="17" eb="19">
      <t>カンイ</t>
    </rPh>
    <rPh sb="19" eb="21">
      <t>ケイサン</t>
    </rPh>
    <phoneticPr fontId="1"/>
  </si>
  <si>
    <t>C-1　洪水時における職員の現場確認に要する時間の短縮
（河川カメラ）</t>
    <rPh sb="4" eb="6">
      <t>コウズイ</t>
    </rPh>
    <rPh sb="6" eb="7">
      <t>ジ</t>
    </rPh>
    <rPh sb="11" eb="13">
      <t>ショクイン</t>
    </rPh>
    <rPh sb="14" eb="16">
      <t>ゲンバ</t>
    </rPh>
    <rPh sb="16" eb="18">
      <t>カクニン</t>
    </rPh>
    <rPh sb="19" eb="20">
      <t>ヨウ</t>
    </rPh>
    <rPh sb="22" eb="24">
      <t>ジカン</t>
    </rPh>
    <rPh sb="25" eb="27">
      <t>タンシュク</t>
    </rPh>
    <rPh sb="29" eb="31">
      <t>カセン</t>
    </rPh>
    <phoneticPr fontId="1"/>
  </si>
  <si>
    <t>事例自治体の算出例</t>
    <rPh sb="0" eb="2">
      <t>ジレイ</t>
    </rPh>
    <rPh sb="2" eb="5">
      <t>ジチタイ</t>
    </rPh>
    <rPh sb="6" eb="9">
      <t>サンシュツレイ</t>
    </rPh>
    <phoneticPr fontId="1"/>
  </si>
  <si>
    <t>新技術導入に係る費用（参考値）</t>
    <rPh sb="0" eb="3">
      <t>シンギジュツ</t>
    </rPh>
    <rPh sb="3" eb="5">
      <t>ドウニュウ</t>
    </rPh>
    <rPh sb="6" eb="7">
      <t>カカ</t>
    </rPh>
    <rPh sb="8" eb="10">
      <t>ヒヨウ</t>
    </rPh>
    <rPh sb="11" eb="14">
      <t>サンコウチ</t>
    </rPh>
    <phoneticPr fontId="1"/>
  </si>
  <si>
    <t>万円/台</t>
    <rPh sb="0" eb="2">
      <t>マンエン</t>
    </rPh>
    <rPh sb="3" eb="4">
      <t>ダイ</t>
    </rPh>
    <phoneticPr fontId="1"/>
  </si>
  <si>
    <t>万円/年/台</t>
    <rPh sb="0" eb="2">
      <t>マンエン</t>
    </rPh>
    <rPh sb="3" eb="4">
      <t>ネン</t>
    </rPh>
    <rPh sb="5" eb="6">
      <t>ダイ</t>
    </rPh>
    <phoneticPr fontId="1"/>
  </si>
  <si>
    <t>・GISにより計測
※現況のカメラ設置箇所を基に計測</t>
    <rPh sb="7" eb="9">
      <t>ケイソク</t>
    </rPh>
    <rPh sb="11" eb="13">
      <t>ゲンキョウ</t>
    </rPh>
    <rPh sb="17" eb="21">
      <t>セッチカショ</t>
    </rPh>
    <rPh sb="22" eb="23">
      <t>モト</t>
    </rPh>
    <rPh sb="24" eb="26">
      <t>ケイソク</t>
    </rPh>
    <phoneticPr fontId="1"/>
  </si>
  <si>
    <t>・岐阜市ヒアリングより
※税込み
※ライセンス費用、通信費
※AIによる水位計測の運用にかかる費用は含まない</t>
    <rPh sb="1" eb="4">
      <t>ギフシ</t>
    </rPh>
    <rPh sb="23" eb="25">
      <t>ヒヨウ</t>
    </rPh>
    <rPh sb="26" eb="29">
      <t>ツウシンヒ</t>
    </rPh>
    <rPh sb="36" eb="38">
      <t>スイイ</t>
    </rPh>
    <rPh sb="38" eb="40">
      <t>ケイソク</t>
    </rPh>
    <rPh sb="41" eb="43">
      <t>ウンヨウ</t>
    </rPh>
    <rPh sb="47" eb="49">
      <t>ヒヨウ</t>
    </rPh>
    <rPh sb="50" eb="51">
      <t>フク</t>
    </rPh>
    <phoneticPr fontId="1"/>
  </si>
  <si>
    <t>・岐阜市ヒアリングより
※水防団に貸出のモバイルカメラは考慮していない</t>
    <rPh sb="1" eb="3">
      <t>ギフ</t>
    </rPh>
    <rPh sb="3" eb="4">
      <t>シ</t>
    </rPh>
    <rPh sb="13" eb="16">
      <t>スイボウダン</t>
    </rPh>
    <rPh sb="17" eb="19">
      <t>カシダシ</t>
    </rPh>
    <rPh sb="28" eb="30">
      <t>コウリョ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</si>
</sst>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4" tint="-0.249977111117893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38" fontId="0" fillId="0" borderId="6" xfId="1" applyFont="1" applyBorder="1" applyAlignment="1">
      <alignment vertical="center" wrapText="1"/>
    </xf>
    <xf numFmtId="2" fontId="0" fillId="4" borderId="6" xfId="0" applyNumberForma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12" fillId="0" borderId="0" xfId="0" applyFont="1">
      <alignment vertical="center"/>
    </xf>
    <xf numFmtId="38" fontId="0" fillId="5" borderId="0" xfId="1" applyFont="1" applyFill="1" applyBorder="1" applyAlignment="1">
      <alignment vertical="center" wrapText="1"/>
    </xf>
    <xf numFmtId="38" fontId="6" fillId="5" borderId="0" xfId="1" applyFont="1" applyFill="1" applyBorder="1" applyAlignment="1">
      <alignment vertical="center" wrapText="1"/>
    </xf>
    <xf numFmtId="38" fontId="6" fillId="5" borderId="2" xfId="1" applyFont="1" applyFill="1" applyBorder="1" applyAlignment="1">
      <alignment horizontal="center" vertical="center" wrapText="1"/>
    </xf>
    <xf numFmtId="0" fontId="2" fillId="10" borderId="6" xfId="0" applyFont="1" applyFill="1" applyBorder="1" applyAlignment="1"/>
    <xf numFmtId="0" fontId="0" fillId="10" borderId="0" xfId="0" applyFill="1" applyBorder="1" applyAlignment="1">
      <alignment wrapText="1"/>
    </xf>
    <xf numFmtId="0" fontId="2" fillId="10" borderId="7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2" fillId="10" borderId="0" xfId="0" applyFont="1" applyFill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8" borderId="7" xfId="0" applyFill="1" applyBorder="1" applyAlignment="1">
      <alignment horizontal="center" vertical="center" wrapText="1"/>
    </xf>
    <xf numFmtId="0" fontId="2" fillId="7" borderId="6" xfId="0" applyFont="1" applyFill="1" applyBorder="1">
      <alignment vertical="center"/>
    </xf>
    <xf numFmtId="0" fontId="0" fillId="7" borderId="7" xfId="0" applyFill="1" applyBorder="1" applyAlignment="1">
      <alignment vertical="center" wrapText="1"/>
    </xf>
    <xf numFmtId="0" fontId="2" fillId="2" borderId="6" xfId="0" applyFont="1" applyFill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 wrapText="1"/>
    </xf>
    <xf numFmtId="0" fontId="2" fillId="3" borderId="6" xfId="0" applyFont="1" applyFill="1" applyBorder="1">
      <alignment vertical="center"/>
    </xf>
    <xf numFmtId="0" fontId="0" fillId="3" borderId="7" xfId="0" applyFill="1" applyBorder="1" applyAlignment="1">
      <alignment vertical="center" wrapText="1"/>
    </xf>
    <xf numFmtId="0" fontId="0" fillId="10" borderId="0" xfId="0" applyFill="1" applyBorder="1" applyAlignment="1">
      <alignment horizontal="center" vertical="center" wrapText="1"/>
    </xf>
    <xf numFmtId="0" fontId="2" fillId="5" borderId="6" xfId="0" applyFont="1" applyFill="1" applyBorder="1">
      <alignment vertical="center"/>
    </xf>
    <xf numFmtId="0" fontId="0" fillId="5" borderId="0" xfId="0" applyFill="1" applyBorder="1" applyAlignment="1">
      <alignment vertical="center" wrapText="1"/>
    </xf>
    <xf numFmtId="38" fontId="6" fillId="5" borderId="7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7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2" fillId="8" borderId="6" xfId="0" applyFont="1" applyFill="1" applyBorder="1">
      <alignment vertical="center"/>
    </xf>
    <xf numFmtId="0" fontId="0" fillId="8" borderId="0" xfId="0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9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176" fontId="0" fillId="0" borderId="6" xfId="1" applyNumberFormat="1" applyFont="1" applyBorder="1">
      <alignment vertical="center"/>
    </xf>
    <xf numFmtId="38" fontId="0" fillId="0" borderId="0" xfId="1" applyFont="1" applyBorder="1">
      <alignment vertical="center"/>
    </xf>
    <xf numFmtId="0" fontId="5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0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  <xf numFmtId="38" fontId="0" fillId="0" borderId="6" xfId="1" applyFont="1" applyBorder="1">
      <alignment vertical="center"/>
    </xf>
    <xf numFmtId="0" fontId="15" fillId="0" borderId="0" xfId="0" applyFont="1" applyBorder="1">
      <alignment vertical="center"/>
    </xf>
    <xf numFmtId="2" fontId="0" fillId="9" borderId="1" xfId="0" applyNumberFormat="1" applyFill="1" applyBorder="1" applyAlignment="1">
      <alignment vertical="center" wrapText="1"/>
    </xf>
    <xf numFmtId="0" fontId="2" fillId="7" borderId="8" xfId="0" applyFont="1" applyFill="1" applyBorder="1">
      <alignment vertical="center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2" fillId="5" borderId="14" xfId="0" applyFont="1" applyFill="1" applyBorder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0" fillId="0" borderId="6" xfId="0" applyNumberForma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 wrapText="1"/>
    </xf>
    <xf numFmtId="38" fontId="9" fillId="0" borderId="6" xfId="1" applyFont="1" applyBorder="1" applyAlignment="1">
      <alignment vertical="center" wrapText="1"/>
    </xf>
    <xf numFmtId="38" fontId="9" fillId="0" borderId="0" xfId="1" applyFont="1" applyBorder="1" applyAlignment="1">
      <alignment vertical="center" wrapText="1"/>
    </xf>
    <xf numFmtId="2" fontId="9" fillId="4" borderId="6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38" fontId="9" fillId="0" borderId="6" xfId="1" applyFont="1" applyBorder="1">
      <alignment vertical="center"/>
    </xf>
    <xf numFmtId="38" fontId="9" fillId="0" borderId="0" xfId="1" applyFont="1" applyBorder="1">
      <alignment vertical="center"/>
    </xf>
    <xf numFmtId="176" fontId="9" fillId="0" borderId="6" xfId="1" applyNumberFormat="1" applyFont="1" applyBorder="1">
      <alignment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BD4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1</xdr:row>
      <xdr:rowOff>0</xdr:rowOff>
    </xdr:from>
    <xdr:to>
      <xdr:col>6</xdr:col>
      <xdr:colOff>282200</xdr:colOff>
      <xdr:row>1</xdr:row>
      <xdr:rowOff>337187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14A8A45-CAD9-4A9F-98B7-6C01A115093E}"/>
            </a:ext>
          </a:extLst>
        </xdr:cNvPr>
        <xdr:cNvSpPr/>
      </xdr:nvSpPr>
      <xdr:spPr>
        <a:xfrm>
          <a:off x="217714" y="421821"/>
          <a:ext cx="5180772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1</xdr:row>
      <xdr:rowOff>0</xdr:rowOff>
    </xdr:from>
    <xdr:to>
      <xdr:col>6</xdr:col>
      <xdr:colOff>282200</xdr:colOff>
      <xdr:row>1</xdr:row>
      <xdr:rowOff>337187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2A5F804-3701-4CB3-BC16-90A778E45133}"/>
            </a:ext>
          </a:extLst>
        </xdr:cNvPr>
        <xdr:cNvSpPr/>
      </xdr:nvSpPr>
      <xdr:spPr>
        <a:xfrm>
          <a:off x="217714" y="419100"/>
          <a:ext cx="5188936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518-4478-489F-9369-D65838E26379}">
  <dimension ref="B1:W33"/>
  <sheetViews>
    <sheetView showGridLines="0" tabSelected="1" zoomScale="70" zoomScaleNormal="70" workbookViewId="0">
      <selection activeCell="V13" sqref="V13"/>
    </sheetView>
  </sheetViews>
  <sheetFormatPr defaultRowHeight="18.75" x14ac:dyDescent="0.4"/>
  <cols>
    <col min="1" max="2" width="3" customWidth="1"/>
    <col min="3" max="3" width="27.875" style="2" customWidth="1"/>
    <col min="4" max="4" width="10.75" style="2" customWidth="1"/>
    <col min="5" max="5" width="7.875" style="2" customWidth="1"/>
    <col min="6" max="6" width="10.75" style="2" customWidth="1"/>
    <col min="7" max="7" width="11.375" style="3" customWidth="1"/>
    <col min="8" max="8" width="17.875" style="3" customWidth="1"/>
    <col min="9" max="9" width="4" customWidth="1"/>
    <col min="10" max="10" width="3" customWidth="1"/>
    <col min="11" max="11" width="36.625" customWidth="1"/>
    <col min="12" max="12" width="10.75" customWidth="1"/>
    <col min="14" max="14" width="39" customWidth="1"/>
    <col min="15" max="15" width="1.875" customWidth="1"/>
    <col min="16" max="16" width="10.75" customWidth="1"/>
    <col min="17" max="17" width="9.5" bestFit="1" customWidth="1"/>
    <col min="18" max="18" width="40.25" customWidth="1"/>
    <col min="19" max="19" width="2.25" customWidth="1"/>
    <col min="20" max="20" width="10.75" customWidth="1"/>
    <col min="22" max="22" width="40.25" customWidth="1"/>
    <col min="23" max="23" width="15.75" customWidth="1"/>
  </cols>
  <sheetData>
    <row r="1" spans="2:23" ht="33" x14ac:dyDescent="0.4">
      <c r="B1" s="1" t="s">
        <v>68</v>
      </c>
      <c r="J1" s="27"/>
    </row>
    <row r="2" spans="2:23" ht="33.75" thickBot="1" x14ac:dyDescent="0.45">
      <c r="B2" s="1"/>
      <c r="J2" s="27"/>
    </row>
    <row r="3" spans="2:23" ht="60" customHeight="1" thickBot="1" x14ac:dyDescent="0.45">
      <c r="B3" s="130" t="s">
        <v>57</v>
      </c>
      <c r="C3" s="131"/>
      <c r="D3" s="131"/>
      <c r="E3" s="131"/>
      <c r="F3" s="131"/>
      <c r="G3" s="131"/>
      <c r="H3" s="132"/>
      <c r="J3" s="120" t="s">
        <v>67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2"/>
    </row>
    <row r="4" spans="2:23" ht="27" customHeight="1" thickBot="1" x14ac:dyDescent="0.45">
      <c r="B4" s="133" t="s">
        <v>54</v>
      </c>
      <c r="C4" s="134"/>
      <c r="D4" s="134"/>
      <c r="E4" s="134"/>
      <c r="F4" s="134"/>
      <c r="G4" s="134"/>
      <c r="H4" s="135"/>
      <c r="J4" s="139" t="s">
        <v>55</v>
      </c>
      <c r="K4" s="140"/>
      <c r="L4" s="123" t="s">
        <v>9</v>
      </c>
      <c r="M4" s="124"/>
      <c r="N4" s="125"/>
      <c r="O4" s="81"/>
      <c r="P4" s="123" t="s">
        <v>15</v>
      </c>
      <c r="Q4" s="124"/>
      <c r="R4" s="125"/>
      <c r="S4" s="81"/>
      <c r="T4" s="126" t="s">
        <v>23</v>
      </c>
      <c r="U4" s="127"/>
      <c r="V4" s="128"/>
    </row>
    <row r="5" spans="2:23" x14ac:dyDescent="0.4">
      <c r="B5" s="31" t="s">
        <v>55</v>
      </c>
      <c r="C5" s="32"/>
      <c r="D5" s="32"/>
      <c r="E5" s="32"/>
      <c r="F5" s="38"/>
      <c r="G5" s="53"/>
      <c r="H5" s="33" t="s">
        <v>56</v>
      </c>
      <c r="J5" s="141"/>
      <c r="K5" s="142"/>
      <c r="L5" s="9"/>
      <c r="M5" s="25"/>
      <c r="N5" s="10" t="s">
        <v>0</v>
      </c>
      <c r="O5" s="25"/>
      <c r="P5" s="9"/>
      <c r="Q5" s="25"/>
      <c r="R5" s="10" t="s">
        <v>0</v>
      </c>
      <c r="S5" s="25"/>
      <c r="T5" s="9"/>
      <c r="U5" s="25"/>
      <c r="V5" s="10" t="s">
        <v>0</v>
      </c>
      <c r="W5" s="8"/>
    </row>
    <row r="6" spans="2:23" ht="3" customHeight="1" thickBot="1" x14ac:dyDescent="0.45">
      <c r="B6" s="54"/>
      <c r="C6" s="55"/>
      <c r="D6" s="28"/>
      <c r="E6" s="28"/>
      <c r="F6" s="29"/>
      <c r="G6" s="30"/>
      <c r="H6" s="56"/>
      <c r="J6" s="47"/>
      <c r="K6" s="60"/>
      <c r="L6" s="9"/>
      <c r="M6" s="25"/>
      <c r="N6" s="11"/>
      <c r="O6" s="25"/>
      <c r="P6" s="9"/>
      <c r="Q6" s="25"/>
      <c r="R6" s="11"/>
      <c r="S6" s="25"/>
      <c r="T6" s="9"/>
      <c r="U6" s="25"/>
      <c r="V6" s="11"/>
      <c r="W6" s="21"/>
    </row>
    <row r="7" spans="2:23" ht="21" customHeight="1" x14ac:dyDescent="0.4">
      <c r="B7" s="49"/>
      <c r="C7" s="25"/>
      <c r="D7" s="25"/>
      <c r="E7" s="25"/>
      <c r="F7" s="57"/>
      <c r="G7" s="34"/>
      <c r="H7" s="39"/>
      <c r="J7" s="48"/>
      <c r="K7" s="25"/>
      <c r="L7" s="9"/>
      <c r="M7" s="25"/>
      <c r="N7" s="19"/>
      <c r="O7" s="102"/>
      <c r="P7" s="103"/>
      <c r="Q7" s="102"/>
      <c r="R7" s="19"/>
      <c r="S7" s="102"/>
      <c r="T7" s="103"/>
      <c r="U7" s="102"/>
      <c r="V7" s="19"/>
      <c r="W7" s="2"/>
    </row>
    <row r="8" spans="2:23" ht="37.5" x14ac:dyDescent="0.4">
      <c r="B8" s="49"/>
      <c r="C8" s="50"/>
      <c r="D8" s="50"/>
      <c r="E8" s="58"/>
      <c r="F8" s="57"/>
      <c r="G8" s="34"/>
      <c r="H8" s="40"/>
      <c r="J8" s="48"/>
      <c r="K8" s="25" t="s">
        <v>10</v>
      </c>
      <c r="L8" s="13">
        <v>7.8</v>
      </c>
      <c r="M8" s="25" t="s">
        <v>11</v>
      </c>
      <c r="N8" s="19" t="s">
        <v>14</v>
      </c>
      <c r="O8" s="102"/>
      <c r="P8" s="104">
        <v>4</v>
      </c>
      <c r="Q8" s="102" t="s">
        <v>11</v>
      </c>
      <c r="R8" s="19" t="s">
        <v>14</v>
      </c>
      <c r="S8" s="102"/>
      <c r="T8" s="104">
        <v>4.2</v>
      </c>
      <c r="U8" s="102" t="s">
        <v>11</v>
      </c>
      <c r="V8" s="19"/>
      <c r="W8" s="2"/>
    </row>
    <row r="9" spans="2:23" ht="41.25" customHeight="1" x14ac:dyDescent="0.4">
      <c r="B9" s="49"/>
      <c r="C9" s="25"/>
      <c r="D9" s="25"/>
      <c r="E9" s="25"/>
      <c r="F9" s="57"/>
      <c r="G9" s="34"/>
      <c r="H9" s="40"/>
      <c r="J9" s="48"/>
      <c r="K9" s="25" t="s">
        <v>21</v>
      </c>
      <c r="L9" s="15">
        <v>32</v>
      </c>
      <c r="M9" s="25" t="s">
        <v>22</v>
      </c>
      <c r="N9" s="19"/>
      <c r="O9" s="102"/>
      <c r="P9" s="105">
        <v>32</v>
      </c>
      <c r="Q9" s="102" t="s">
        <v>22</v>
      </c>
      <c r="R9" s="19"/>
      <c r="S9" s="102"/>
      <c r="T9" s="105">
        <v>32</v>
      </c>
      <c r="U9" s="102" t="s">
        <v>22</v>
      </c>
      <c r="V9" s="19"/>
      <c r="W9" s="22"/>
    </row>
    <row r="10" spans="2:23" x14ac:dyDescent="0.4">
      <c r="B10" s="49"/>
      <c r="C10" s="25"/>
      <c r="D10" s="25"/>
      <c r="E10" s="25"/>
      <c r="F10" s="57"/>
      <c r="G10" s="34"/>
      <c r="H10" s="40"/>
      <c r="J10" s="49"/>
      <c r="K10" s="25"/>
      <c r="L10" s="9"/>
      <c r="M10" s="25"/>
      <c r="N10" s="19"/>
      <c r="O10" s="102"/>
      <c r="P10" s="103"/>
      <c r="Q10" s="102"/>
      <c r="R10" s="19"/>
      <c r="S10" s="102"/>
      <c r="T10" s="103"/>
      <c r="U10" s="102"/>
      <c r="V10" s="19"/>
      <c r="W10" s="22"/>
    </row>
    <row r="11" spans="2:23" x14ac:dyDescent="0.4">
      <c r="B11" s="45" t="s">
        <v>58</v>
      </c>
      <c r="C11" s="59"/>
      <c r="D11" s="59"/>
      <c r="E11" s="59"/>
      <c r="F11" s="59"/>
      <c r="G11" s="59"/>
      <c r="H11" s="46"/>
      <c r="J11" s="48" t="s">
        <v>1</v>
      </c>
      <c r="K11" s="25"/>
      <c r="L11" s="9"/>
      <c r="M11" s="25"/>
      <c r="N11" s="19"/>
      <c r="O11" s="102"/>
      <c r="P11" s="103"/>
      <c r="Q11" s="102"/>
      <c r="R11" s="19"/>
      <c r="S11" s="102"/>
      <c r="T11" s="103"/>
      <c r="U11" s="102"/>
      <c r="V11" s="19"/>
      <c r="W11" s="2"/>
    </row>
    <row r="12" spans="2:23" ht="3" customHeight="1" x14ac:dyDescent="0.4">
      <c r="B12" s="47"/>
      <c r="C12" s="60"/>
      <c r="D12" s="60"/>
      <c r="E12" s="60"/>
      <c r="F12" s="60"/>
      <c r="G12" s="60"/>
      <c r="H12" s="11"/>
      <c r="J12" s="47"/>
      <c r="K12" s="60"/>
      <c r="L12" s="9"/>
      <c r="M12" s="25"/>
      <c r="N12" s="19"/>
      <c r="O12" s="102"/>
      <c r="P12" s="103"/>
      <c r="Q12" s="102"/>
      <c r="R12" s="19"/>
      <c r="S12" s="102"/>
      <c r="T12" s="103"/>
      <c r="U12" s="102"/>
      <c r="V12" s="19"/>
      <c r="W12" s="2"/>
    </row>
    <row r="13" spans="2:23" ht="29.25" customHeight="1" x14ac:dyDescent="0.4">
      <c r="B13" s="48"/>
      <c r="C13" s="25"/>
      <c r="D13" s="6"/>
      <c r="E13" s="6"/>
      <c r="F13" s="6"/>
      <c r="G13" s="6"/>
      <c r="H13" s="12"/>
      <c r="J13" s="48"/>
      <c r="K13" s="25"/>
      <c r="L13" s="16"/>
      <c r="M13" s="5"/>
      <c r="N13" s="19"/>
      <c r="O13" s="102"/>
      <c r="P13" s="106"/>
      <c r="Q13" s="107"/>
      <c r="R13" s="19"/>
      <c r="S13" s="102"/>
      <c r="T13" s="106"/>
      <c r="U13" s="107"/>
      <c r="V13" s="19"/>
      <c r="W13" s="2"/>
    </row>
    <row r="14" spans="2:23" x14ac:dyDescent="0.4">
      <c r="B14" s="49"/>
      <c r="C14" s="25" t="s">
        <v>30</v>
      </c>
      <c r="D14" s="4">
        <v>1</v>
      </c>
      <c r="E14" s="36" t="s">
        <v>2</v>
      </c>
      <c r="F14" s="25"/>
      <c r="G14" s="25"/>
      <c r="H14" s="12" t="s">
        <v>59</v>
      </c>
      <c r="J14" s="49"/>
      <c r="K14" s="25" t="s">
        <v>7</v>
      </c>
      <c r="L14" s="13">
        <v>8</v>
      </c>
      <c r="M14" s="25" t="s">
        <v>2</v>
      </c>
      <c r="N14" s="19" t="s">
        <v>8</v>
      </c>
      <c r="O14" s="102"/>
      <c r="P14" s="104">
        <v>35</v>
      </c>
      <c r="Q14" s="102" t="s">
        <v>2</v>
      </c>
      <c r="R14" s="19" t="s">
        <v>16</v>
      </c>
      <c r="S14" s="102"/>
      <c r="T14" s="104">
        <v>19</v>
      </c>
      <c r="U14" s="102" t="s">
        <v>2</v>
      </c>
      <c r="V14" s="19" t="s">
        <v>24</v>
      </c>
      <c r="W14" s="2"/>
    </row>
    <row r="15" spans="2:23" x14ac:dyDescent="0.4">
      <c r="B15" s="49"/>
      <c r="C15" s="25"/>
      <c r="D15" s="25"/>
      <c r="E15" s="25"/>
      <c r="F15" s="25"/>
      <c r="G15" s="25"/>
      <c r="H15" s="12"/>
      <c r="J15" s="49"/>
      <c r="K15" s="25"/>
      <c r="L15" s="9"/>
      <c r="M15" s="25"/>
      <c r="N15" s="19"/>
      <c r="O15" s="102"/>
      <c r="P15" s="103"/>
      <c r="Q15" s="102"/>
      <c r="R15" s="19"/>
      <c r="S15" s="102"/>
      <c r="T15" s="103"/>
      <c r="U15" s="102"/>
      <c r="V15" s="19"/>
      <c r="W15" s="2"/>
    </row>
    <row r="16" spans="2:23" x14ac:dyDescent="0.4">
      <c r="B16" s="51" t="s">
        <v>60</v>
      </c>
      <c r="C16" s="61"/>
      <c r="D16" s="61"/>
      <c r="E16" s="61"/>
      <c r="F16" s="61"/>
      <c r="G16" s="61"/>
      <c r="H16" s="52"/>
      <c r="J16" s="48" t="s">
        <v>3</v>
      </c>
      <c r="K16" s="25"/>
      <c r="L16" s="9"/>
      <c r="M16" s="25"/>
      <c r="N16" s="19"/>
      <c r="O16" s="102"/>
      <c r="P16" s="103"/>
      <c r="Q16" s="102"/>
      <c r="R16" s="19"/>
      <c r="S16" s="102"/>
      <c r="T16" s="103"/>
      <c r="U16" s="102"/>
      <c r="V16" s="19"/>
      <c r="W16" s="2"/>
    </row>
    <row r="17" spans="2:23" ht="3" customHeight="1" x14ac:dyDescent="0.4">
      <c r="B17" s="54"/>
      <c r="C17" s="55"/>
      <c r="D17" s="55"/>
      <c r="E17" s="55"/>
      <c r="F17" s="55"/>
      <c r="G17" s="35"/>
      <c r="H17" s="41"/>
      <c r="J17" s="47"/>
      <c r="K17" s="60"/>
      <c r="L17" s="9"/>
      <c r="M17" s="25"/>
      <c r="N17" s="19"/>
      <c r="O17" s="102"/>
      <c r="P17" s="103"/>
      <c r="Q17" s="102"/>
      <c r="R17" s="19"/>
      <c r="S17" s="102"/>
      <c r="T17" s="103"/>
      <c r="U17" s="102"/>
      <c r="V17" s="19"/>
      <c r="W17" s="2"/>
    </row>
    <row r="18" spans="2:23" ht="19.5" customHeight="1" x14ac:dyDescent="0.4">
      <c r="B18" s="49"/>
      <c r="C18" s="25"/>
      <c r="D18" s="25"/>
      <c r="E18" s="25"/>
      <c r="F18" s="25"/>
      <c r="G18" s="36"/>
      <c r="H18" s="42"/>
      <c r="J18" s="49"/>
      <c r="K18" s="25"/>
      <c r="L18" s="9"/>
      <c r="M18" s="25"/>
      <c r="N18" s="19"/>
      <c r="O18" s="102"/>
      <c r="P18" s="103"/>
      <c r="Q18" s="102"/>
      <c r="R18" s="19"/>
      <c r="S18" s="102"/>
      <c r="T18" s="103"/>
      <c r="U18" s="102"/>
      <c r="V18" s="19"/>
      <c r="W18" s="2"/>
    </row>
    <row r="19" spans="2:23" ht="37.5" x14ac:dyDescent="0.4">
      <c r="B19" s="49"/>
      <c r="C19" s="129" t="s">
        <v>31</v>
      </c>
      <c r="D19" s="129"/>
      <c r="E19" s="129"/>
      <c r="F19" s="129"/>
      <c r="G19" s="129"/>
      <c r="H19" s="43"/>
      <c r="J19" s="49"/>
      <c r="K19" s="64" t="s">
        <v>40</v>
      </c>
      <c r="L19" s="17">
        <f>ROUND(L8/L9*L14,2)</f>
        <v>1.95</v>
      </c>
      <c r="M19" s="25" t="s">
        <v>12</v>
      </c>
      <c r="N19" s="19" t="s">
        <v>13</v>
      </c>
      <c r="O19" s="102"/>
      <c r="P19" s="108">
        <f>ROUND(P8/P9*P14,2)</f>
        <v>4.38</v>
      </c>
      <c r="Q19" s="102" t="s">
        <v>12</v>
      </c>
      <c r="R19" s="19" t="s">
        <v>13</v>
      </c>
      <c r="S19" s="102"/>
      <c r="T19" s="108">
        <f>ROUND(T8/T9*T14,2)</f>
        <v>2.4900000000000002</v>
      </c>
      <c r="U19" s="102" t="s">
        <v>12</v>
      </c>
      <c r="V19" s="19"/>
      <c r="W19" s="2"/>
    </row>
    <row r="20" spans="2:23" ht="37.5" x14ac:dyDescent="0.4">
      <c r="B20" s="49"/>
      <c r="C20" s="25" t="s">
        <v>32</v>
      </c>
      <c r="D20" s="66">
        <f>'①C-1コスト縮減_水位センサー'!T20</f>
        <v>0.13</v>
      </c>
      <c r="E20" s="36" t="s">
        <v>29</v>
      </c>
      <c r="F20" s="66">
        <f>'①C-1コスト縮減_水位センサー'!L20</f>
        <v>0.24</v>
      </c>
      <c r="G20" s="36" t="s">
        <v>33</v>
      </c>
      <c r="H20" s="24" t="s">
        <v>61</v>
      </c>
      <c r="J20" s="49"/>
      <c r="K20" s="25" t="s">
        <v>28</v>
      </c>
      <c r="L20" s="18">
        <f>ROUND(L19/L14,2)</f>
        <v>0.24</v>
      </c>
      <c r="M20" s="25" t="s">
        <v>12</v>
      </c>
      <c r="N20" s="19"/>
      <c r="O20" s="102"/>
      <c r="P20" s="109">
        <f>ROUND(P19/P14,2)</f>
        <v>0.13</v>
      </c>
      <c r="Q20" s="102" t="s">
        <v>12</v>
      </c>
      <c r="R20" s="19"/>
      <c r="S20" s="102"/>
      <c r="T20" s="109">
        <f>ROUND(T19/T14,2)</f>
        <v>0.13</v>
      </c>
      <c r="U20" s="102" t="s">
        <v>12</v>
      </c>
      <c r="V20" s="19"/>
      <c r="W20" s="2"/>
    </row>
    <row r="21" spans="2:23" ht="18.75" customHeight="1" x14ac:dyDescent="0.4">
      <c r="B21" s="136" t="s">
        <v>62</v>
      </c>
      <c r="C21" s="137"/>
      <c r="D21" s="137"/>
      <c r="E21" s="137"/>
      <c r="F21" s="137"/>
      <c r="G21" s="137"/>
      <c r="H21" s="138"/>
      <c r="J21" s="49"/>
      <c r="K21" s="25"/>
      <c r="L21" s="100"/>
      <c r="M21" s="50"/>
      <c r="N21" s="110"/>
      <c r="O21" s="111"/>
      <c r="P21" s="112"/>
      <c r="Q21" s="111"/>
      <c r="R21" s="110"/>
      <c r="S21" s="111"/>
      <c r="T21" s="112"/>
      <c r="U21" s="111"/>
      <c r="V21" s="110"/>
      <c r="W21" s="2"/>
    </row>
    <row r="22" spans="2:23" ht="28.5" customHeight="1" x14ac:dyDescent="0.4">
      <c r="B22" s="136"/>
      <c r="C22" s="137"/>
      <c r="D22" s="137"/>
      <c r="E22" s="137"/>
      <c r="F22" s="137"/>
      <c r="G22" s="137"/>
      <c r="H22" s="138"/>
      <c r="J22" s="49"/>
      <c r="K22" s="25"/>
      <c r="L22" s="9"/>
      <c r="M22" s="25"/>
      <c r="N22" s="19"/>
      <c r="O22" s="102"/>
      <c r="P22" s="103"/>
      <c r="Q22" s="102"/>
      <c r="R22" s="19"/>
      <c r="S22" s="102"/>
      <c r="T22" s="103"/>
      <c r="U22" s="102"/>
      <c r="V22" s="19"/>
      <c r="W22" s="2"/>
    </row>
    <row r="23" spans="2:23" x14ac:dyDescent="0.4">
      <c r="B23" s="62" t="s">
        <v>39</v>
      </c>
      <c r="C23" s="63"/>
      <c r="D23" s="63"/>
      <c r="E23" s="37"/>
      <c r="F23" s="63"/>
      <c r="G23" s="37"/>
      <c r="H23" s="44"/>
      <c r="J23" s="48" t="s">
        <v>4</v>
      </c>
      <c r="K23" s="25"/>
      <c r="L23" s="9"/>
      <c r="M23" s="25"/>
      <c r="N23" s="19"/>
      <c r="O23" s="102"/>
      <c r="P23" s="103"/>
      <c r="Q23" s="102"/>
      <c r="R23" s="19"/>
      <c r="S23" s="102"/>
      <c r="T23" s="103"/>
      <c r="U23" s="102"/>
      <c r="V23" s="19"/>
      <c r="W23" s="2"/>
    </row>
    <row r="24" spans="2:23" ht="3" customHeight="1" x14ac:dyDescent="0.4">
      <c r="B24" s="54"/>
      <c r="C24" s="55"/>
      <c r="D24" s="55"/>
      <c r="E24" s="35"/>
      <c r="F24" s="55"/>
      <c r="G24" s="35"/>
      <c r="H24" s="41"/>
      <c r="J24" s="47"/>
      <c r="K24" s="60"/>
      <c r="L24" s="9"/>
      <c r="M24" s="25"/>
      <c r="N24" s="19"/>
      <c r="O24" s="102"/>
      <c r="P24" s="103"/>
      <c r="Q24" s="102"/>
      <c r="R24" s="19"/>
      <c r="S24" s="102"/>
      <c r="T24" s="103"/>
      <c r="U24" s="102"/>
      <c r="V24" s="19"/>
      <c r="W24" s="2"/>
    </row>
    <row r="25" spans="2:23" ht="33" customHeight="1" x14ac:dyDescent="0.4">
      <c r="B25" s="49"/>
      <c r="C25" s="25"/>
      <c r="D25" s="25"/>
      <c r="E25" s="36"/>
      <c r="F25" s="25"/>
      <c r="G25" s="36"/>
      <c r="H25" s="42"/>
      <c r="J25" s="49"/>
      <c r="K25" s="25"/>
      <c r="L25" s="9"/>
      <c r="M25" s="25"/>
      <c r="N25" s="19"/>
      <c r="O25" s="102"/>
      <c r="P25" s="103"/>
      <c r="Q25" s="102"/>
      <c r="R25" s="19"/>
      <c r="S25" s="102"/>
      <c r="T25" s="103"/>
      <c r="U25" s="102"/>
      <c r="V25" s="19"/>
      <c r="W25" s="2"/>
    </row>
    <row r="26" spans="2:23" ht="61.5" customHeight="1" x14ac:dyDescent="0.4">
      <c r="B26" s="49"/>
      <c r="C26" s="64" t="s">
        <v>40</v>
      </c>
      <c r="D26" s="7">
        <f>D14*D20</f>
        <v>0.13</v>
      </c>
      <c r="E26" s="36" t="s">
        <v>29</v>
      </c>
      <c r="F26" s="7">
        <f>D14*F20</f>
        <v>0.24</v>
      </c>
      <c r="G26" s="36" t="s">
        <v>12</v>
      </c>
      <c r="H26" s="42"/>
      <c r="J26" s="49"/>
      <c r="K26" s="25" t="s">
        <v>5</v>
      </c>
      <c r="L26" s="13">
        <v>77</v>
      </c>
      <c r="M26" s="25" t="s">
        <v>25</v>
      </c>
      <c r="N26" s="19" t="s">
        <v>26</v>
      </c>
      <c r="O26" s="102"/>
      <c r="P26" s="113" t="s">
        <v>41</v>
      </c>
      <c r="Q26" s="102"/>
      <c r="R26" s="19" t="s">
        <v>35</v>
      </c>
      <c r="S26" s="102"/>
      <c r="T26" s="104">
        <v>690</v>
      </c>
      <c r="U26" s="102" t="s">
        <v>25</v>
      </c>
      <c r="V26" s="19" t="s">
        <v>42</v>
      </c>
      <c r="W26" s="2"/>
    </row>
    <row r="27" spans="2:23" ht="55.5" customHeight="1" x14ac:dyDescent="0.4">
      <c r="B27" s="49"/>
      <c r="C27" s="25"/>
      <c r="D27" s="25"/>
      <c r="E27" s="36"/>
      <c r="F27" s="25"/>
      <c r="G27" s="36"/>
      <c r="H27" s="42"/>
      <c r="J27" s="49"/>
      <c r="K27" s="25" t="s">
        <v>6</v>
      </c>
      <c r="L27" s="13">
        <v>8</v>
      </c>
      <c r="M27" s="25" t="s">
        <v>18</v>
      </c>
      <c r="N27" s="19" t="s">
        <v>27</v>
      </c>
      <c r="O27" s="102"/>
      <c r="P27" s="104">
        <v>1</v>
      </c>
      <c r="Q27" s="102" t="s">
        <v>18</v>
      </c>
      <c r="R27" s="19" t="s">
        <v>17</v>
      </c>
      <c r="S27" s="102"/>
      <c r="T27" s="104">
        <v>7</v>
      </c>
      <c r="U27" s="102" t="s">
        <v>18</v>
      </c>
      <c r="V27" s="19" t="s">
        <v>43</v>
      </c>
      <c r="W27" s="22"/>
    </row>
    <row r="28" spans="2:23" ht="27" customHeight="1" thickBot="1" x14ac:dyDescent="0.45">
      <c r="B28" s="83" t="s">
        <v>71</v>
      </c>
      <c r="C28" s="84"/>
      <c r="D28" s="84"/>
      <c r="E28" s="85"/>
      <c r="F28" s="84"/>
      <c r="G28" s="85"/>
      <c r="H28" s="86"/>
      <c r="J28" s="49"/>
      <c r="K28" s="68" t="s">
        <v>63</v>
      </c>
      <c r="L28" s="9"/>
      <c r="M28" s="25"/>
      <c r="N28" s="19"/>
      <c r="O28" s="102"/>
      <c r="P28" s="103"/>
      <c r="Q28" s="102"/>
      <c r="R28" s="19"/>
      <c r="S28" s="102"/>
      <c r="T28" s="103"/>
      <c r="U28" s="102"/>
      <c r="V28" s="19"/>
      <c r="W28" s="23"/>
    </row>
    <row r="29" spans="2:23" ht="3" customHeight="1" x14ac:dyDescent="0.4">
      <c r="B29" s="87"/>
      <c r="C29" s="88"/>
      <c r="D29" s="88"/>
      <c r="E29" s="89"/>
      <c r="F29" s="88"/>
      <c r="G29" s="89"/>
      <c r="H29" s="89"/>
      <c r="J29" s="67"/>
      <c r="K29" s="60"/>
      <c r="L29" s="9"/>
      <c r="M29" s="25"/>
      <c r="N29" s="19"/>
      <c r="O29" s="102"/>
      <c r="P29" s="103"/>
      <c r="Q29" s="102"/>
      <c r="R29" s="19"/>
      <c r="S29" s="114"/>
      <c r="T29" s="115"/>
      <c r="U29" s="114"/>
      <c r="V29" s="116"/>
      <c r="W29" s="2"/>
    </row>
    <row r="30" spans="2:23" ht="33.75" customHeight="1" x14ac:dyDescent="0.4">
      <c r="B30" s="90"/>
      <c r="E30" s="3"/>
      <c r="H30" s="91"/>
      <c r="J30" s="49"/>
      <c r="K30" s="25" t="s">
        <v>48</v>
      </c>
      <c r="L30" s="16">
        <v>417496</v>
      </c>
      <c r="M30" s="25" t="s">
        <v>49</v>
      </c>
      <c r="N30" s="19" t="s">
        <v>64</v>
      </c>
      <c r="O30" s="102"/>
      <c r="P30" s="117">
        <v>260878</v>
      </c>
      <c r="Q30" s="102" t="s">
        <v>49</v>
      </c>
      <c r="R30" s="19" t="s">
        <v>65</v>
      </c>
      <c r="S30" s="114"/>
      <c r="T30" s="117">
        <v>141342</v>
      </c>
      <c r="U30" s="118" t="s">
        <v>49</v>
      </c>
      <c r="V30" s="19" t="s">
        <v>65</v>
      </c>
    </row>
    <row r="31" spans="2:23" ht="33.75" customHeight="1" x14ac:dyDescent="0.4">
      <c r="B31" s="90"/>
      <c r="C31" s="2" t="s">
        <v>5</v>
      </c>
      <c r="D31" s="96">
        <f>L26</f>
        <v>77</v>
      </c>
      <c r="E31" s="97" t="s">
        <v>29</v>
      </c>
      <c r="F31" s="96">
        <f>T26</f>
        <v>690</v>
      </c>
      <c r="G31" s="3" t="s">
        <v>72</v>
      </c>
      <c r="H31" s="91"/>
      <c r="J31" s="49"/>
      <c r="K31" s="25" t="s">
        <v>50</v>
      </c>
      <c r="L31" s="9">
        <v>1112.0999999999999</v>
      </c>
      <c r="M31" s="25" t="s">
        <v>51</v>
      </c>
      <c r="N31" s="19"/>
      <c r="O31" s="102"/>
      <c r="P31" s="119">
        <v>1883.9</v>
      </c>
      <c r="Q31" s="102" t="s">
        <v>51</v>
      </c>
      <c r="R31" s="19"/>
      <c r="S31" s="114"/>
      <c r="T31" s="119">
        <v>728.3</v>
      </c>
      <c r="U31" s="118" t="s">
        <v>51</v>
      </c>
      <c r="V31" s="116"/>
    </row>
    <row r="32" spans="2:23" ht="33.75" customHeight="1" thickBot="1" x14ac:dyDescent="0.45">
      <c r="B32" s="90"/>
      <c r="C32" s="2" t="s">
        <v>6</v>
      </c>
      <c r="D32" s="96">
        <f>P27</f>
        <v>1</v>
      </c>
      <c r="E32" s="97" t="s">
        <v>29</v>
      </c>
      <c r="F32" s="96">
        <f>L27</f>
        <v>8</v>
      </c>
      <c r="G32" s="3" t="s">
        <v>73</v>
      </c>
      <c r="H32" s="91"/>
      <c r="J32" s="65"/>
      <c r="K32" s="20" t="s">
        <v>52</v>
      </c>
      <c r="L32" s="74">
        <v>375.42</v>
      </c>
      <c r="M32" s="20" t="s">
        <v>66</v>
      </c>
      <c r="N32" s="75"/>
      <c r="O32" s="20"/>
      <c r="P32" s="76">
        <v>138.47999999999999</v>
      </c>
      <c r="Q32" s="20" t="s">
        <v>66</v>
      </c>
      <c r="R32" s="75"/>
      <c r="S32" s="77"/>
      <c r="T32" s="76">
        <v>194.06</v>
      </c>
      <c r="U32" s="78" t="s">
        <v>53</v>
      </c>
      <c r="V32" s="79"/>
    </row>
    <row r="33" spans="2:8" ht="27.75" customHeight="1" thickBot="1" x14ac:dyDescent="0.45">
      <c r="B33" s="92"/>
      <c r="C33" s="93"/>
      <c r="D33" s="93"/>
      <c r="E33" s="94"/>
      <c r="F33" s="93"/>
      <c r="G33" s="94"/>
      <c r="H33" s="95"/>
    </row>
  </sheetData>
  <mergeCells count="9">
    <mergeCell ref="J3:V3"/>
    <mergeCell ref="L4:N4"/>
    <mergeCell ref="P4:R4"/>
    <mergeCell ref="T4:V4"/>
    <mergeCell ref="C19:G19"/>
    <mergeCell ref="B3:H3"/>
    <mergeCell ref="B4:H4"/>
    <mergeCell ref="B21:H22"/>
    <mergeCell ref="J4:K5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17BF-B320-4233-8459-BDB1EC684E40}">
  <dimension ref="A1:V33"/>
  <sheetViews>
    <sheetView showGridLines="0" zoomScale="70" zoomScaleNormal="70" workbookViewId="0">
      <selection activeCell="K27" sqref="K27"/>
    </sheetView>
  </sheetViews>
  <sheetFormatPr defaultRowHeight="18.75" x14ac:dyDescent="0.4"/>
  <cols>
    <col min="1" max="2" width="3" customWidth="1"/>
    <col min="3" max="3" width="27.875" style="2" customWidth="1"/>
    <col min="4" max="4" width="9.625" style="2" customWidth="1"/>
    <col min="5" max="5" width="6.875" style="2" customWidth="1"/>
    <col min="6" max="6" width="9.5" style="2" customWidth="1"/>
    <col min="7" max="7" width="11.375" style="3" customWidth="1"/>
    <col min="8" max="8" width="17.125" style="3" customWidth="1"/>
    <col min="9" max="9" width="3.625" customWidth="1"/>
    <col min="10" max="10" width="3" customWidth="1"/>
    <col min="11" max="11" width="36.625" customWidth="1"/>
    <col min="12" max="12" width="10.75" customWidth="1"/>
    <col min="14" max="14" width="44.5" customWidth="1"/>
    <col min="15" max="15" width="3.875" customWidth="1"/>
    <col min="16" max="16" width="10.75" customWidth="1"/>
    <col min="18" max="18" width="43.625" customWidth="1"/>
    <col min="19" max="19" width="2.875" customWidth="1"/>
    <col min="22" max="22" width="42" customWidth="1"/>
  </cols>
  <sheetData>
    <row r="1" spans="2:22" ht="33" x14ac:dyDescent="0.4">
      <c r="B1" s="1" t="s">
        <v>68</v>
      </c>
      <c r="J1" s="27"/>
    </row>
    <row r="2" spans="2:22" ht="33.75" thickBot="1" x14ac:dyDescent="0.45">
      <c r="B2" s="1"/>
    </row>
    <row r="3" spans="2:22" ht="66" customHeight="1" thickBot="1" x14ac:dyDescent="0.45">
      <c r="B3" s="130" t="s">
        <v>69</v>
      </c>
      <c r="C3" s="131"/>
      <c r="D3" s="131"/>
      <c r="E3" s="131"/>
      <c r="F3" s="131"/>
      <c r="G3" s="131"/>
      <c r="H3" s="132"/>
      <c r="J3" s="120" t="s">
        <v>70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2"/>
    </row>
    <row r="4" spans="2:22" ht="27" customHeight="1" thickBot="1" x14ac:dyDescent="0.45">
      <c r="B4" s="133" t="s">
        <v>54</v>
      </c>
      <c r="C4" s="134"/>
      <c r="D4" s="134"/>
      <c r="E4" s="134"/>
      <c r="F4" s="134"/>
      <c r="G4" s="134"/>
      <c r="H4" s="135"/>
      <c r="J4" s="49"/>
      <c r="K4" s="69"/>
      <c r="L4" s="123" t="s">
        <v>19</v>
      </c>
      <c r="M4" s="124"/>
      <c r="N4" s="125"/>
      <c r="O4" s="69"/>
      <c r="P4" s="123" t="s">
        <v>34</v>
      </c>
      <c r="Q4" s="124"/>
      <c r="R4" s="125"/>
      <c r="S4" s="69"/>
      <c r="T4" s="123" t="s">
        <v>44</v>
      </c>
      <c r="U4" s="124"/>
      <c r="V4" s="125"/>
    </row>
    <row r="5" spans="2:22" ht="19.5" x14ac:dyDescent="0.4">
      <c r="B5" s="31" t="s">
        <v>55</v>
      </c>
      <c r="C5" s="32"/>
      <c r="D5" s="32"/>
      <c r="E5" s="32"/>
      <c r="F5" s="38"/>
      <c r="G5" s="53"/>
      <c r="H5" s="33" t="s">
        <v>56</v>
      </c>
      <c r="J5" s="72" t="s">
        <v>55</v>
      </c>
      <c r="K5" s="25"/>
      <c r="L5" s="9"/>
      <c r="M5" s="25"/>
      <c r="N5" s="10" t="s">
        <v>0</v>
      </c>
      <c r="O5" s="25"/>
      <c r="P5" s="9"/>
      <c r="Q5" s="25"/>
      <c r="R5" s="10" t="s">
        <v>0</v>
      </c>
      <c r="S5" s="69"/>
      <c r="T5" s="9"/>
      <c r="U5" s="25"/>
      <c r="V5" s="10" t="s">
        <v>0</v>
      </c>
    </row>
    <row r="6" spans="2:22" ht="3" customHeight="1" thickBot="1" x14ac:dyDescent="0.45">
      <c r="B6" s="54"/>
      <c r="C6" s="55"/>
      <c r="D6" s="28"/>
      <c r="E6" s="28"/>
      <c r="F6" s="29"/>
      <c r="G6" s="30"/>
      <c r="H6" s="56"/>
      <c r="J6" s="47"/>
      <c r="K6" s="60"/>
      <c r="L6" s="9"/>
      <c r="M6" s="25"/>
      <c r="N6" s="11"/>
      <c r="O6" s="25"/>
      <c r="P6" s="9"/>
      <c r="Q6" s="25"/>
      <c r="R6" s="11"/>
      <c r="S6" s="69"/>
      <c r="T6" s="9"/>
      <c r="U6" s="25"/>
      <c r="V6" s="11"/>
    </row>
    <row r="7" spans="2:22" ht="21.75" customHeight="1" x14ac:dyDescent="0.4">
      <c r="B7" s="49"/>
      <c r="C7" s="25"/>
      <c r="D7" s="25"/>
      <c r="E7" s="25"/>
      <c r="F7" s="57"/>
      <c r="G7" s="34"/>
      <c r="H7" s="39"/>
      <c r="J7" s="48"/>
      <c r="K7" s="25"/>
      <c r="L7" s="9"/>
      <c r="M7" s="25"/>
      <c r="N7" s="12"/>
      <c r="O7" s="25"/>
      <c r="P7" s="9"/>
      <c r="Q7" s="25"/>
      <c r="R7" s="12"/>
      <c r="S7" s="69"/>
      <c r="T7" s="9"/>
      <c r="U7" s="25"/>
      <c r="V7" s="12"/>
    </row>
    <row r="8" spans="2:22" ht="37.5" x14ac:dyDescent="0.4">
      <c r="B8" s="49"/>
      <c r="C8" s="50"/>
      <c r="D8" s="50"/>
      <c r="E8" s="58"/>
      <c r="F8" s="57"/>
      <c r="G8" s="34"/>
      <c r="H8" s="40"/>
      <c r="J8" s="48"/>
      <c r="K8" s="25" t="s">
        <v>10</v>
      </c>
      <c r="L8" s="13">
        <v>5.6</v>
      </c>
      <c r="M8" s="25" t="s">
        <v>11</v>
      </c>
      <c r="N8" s="14" t="s">
        <v>74</v>
      </c>
      <c r="O8" s="25"/>
      <c r="P8" s="13">
        <v>0.9</v>
      </c>
      <c r="Q8" s="25" t="s">
        <v>11</v>
      </c>
      <c r="R8" s="14"/>
      <c r="S8" s="69"/>
      <c r="T8" s="13">
        <v>3.9</v>
      </c>
      <c r="U8" s="25" t="s">
        <v>11</v>
      </c>
      <c r="V8" s="14"/>
    </row>
    <row r="9" spans="2:22" ht="39" customHeight="1" x14ac:dyDescent="0.4">
      <c r="B9" s="49"/>
      <c r="C9" s="25"/>
      <c r="D9" s="25"/>
      <c r="E9" s="25"/>
      <c r="F9" s="57"/>
      <c r="G9" s="34"/>
      <c r="H9" s="40"/>
      <c r="J9" s="48"/>
      <c r="K9" s="25" t="s">
        <v>21</v>
      </c>
      <c r="L9" s="15">
        <v>32</v>
      </c>
      <c r="M9" s="25" t="s">
        <v>22</v>
      </c>
      <c r="N9" s="14"/>
      <c r="O9" s="25"/>
      <c r="P9" s="15">
        <v>32</v>
      </c>
      <c r="Q9" s="25" t="s">
        <v>22</v>
      </c>
      <c r="R9" s="14"/>
      <c r="S9" s="69"/>
      <c r="T9" s="15">
        <v>32</v>
      </c>
      <c r="U9" s="25" t="s">
        <v>22</v>
      </c>
      <c r="V9" s="14"/>
    </row>
    <row r="10" spans="2:22" x14ac:dyDescent="0.4">
      <c r="B10" s="49"/>
      <c r="C10" s="25"/>
      <c r="D10" s="25"/>
      <c r="E10" s="25"/>
      <c r="F10" s="57"/>
      <c r="G10" s="34"/>
      <c r="H10" s="40"/>
      <c r="J10" s="49"/>
      <c r="K10" s="25"/>
      <c r="L10" s="9"/>
      <c r="M10" s="25"/>
      <c r="N10" s="12"/>
      <c r="O10" s="25"/>
      <c r="P10" s="9"/>
      <c r="Q10" s="25"/>
      <c r="R10" s="12"/>
      <c r="S10" s="69"/>
      <c r="T10" s="9"/>
      <c r="U10" s="25"/>
      <c r="V10" s="12"/>
    </row>
    <row r="11" spans="2:22" x14ac:dyDescent="0.4">
      <c r="B11" s="45" t="s">
        <v>58</v>
      </c>
      <c r="C11" s="59"/>
      <c r="D11" s="59"/>
      <c r="E11" s="59"/>
      <c r="F11" s="59"/>
      <c r="G11" s="59"/>
      <c r="H11" s="46"/>
      <c r="J11" s="48" t="s">
        <v>1</v>
      </c>
      <c r="K11" s="25"/>
      <c r="L11" s="9"/>
      <c r="M11" s="25"/>
      <c r="N11" s="19"/>
      <c r="O11" s="102"/>
      <c r="P11" s="103"/>
      <c r="Q11" s="102"/>
      <c r="R11" s="12"/>
      <c r="S11" s="69"/>
      <c r="T11" s="9"/>
      <c r="U11" s="25"/>
      <c r="V11" s="12"/>
    </row>
    <row r="12" spans="2:22" ht="3" customHeight="1" x14ac:dyDescent="0.4">
      <c r="B12" s="47"/>
      <c r="C12" s="60"/>
      <c r="D12" s="60"/>
      <c r="E12" s="60"/>
      <c r="F12" s="60"/>
      <c r="G12" s="60"/>
      <c r="H12" s="11"/>
      <c r="J12" s="47"/>
      <c r="K12" s="60"/>
      <c r="L12" s="9"/>
      <c r="M12" s="25"/>
      <c r="N12" s="19"/>
      <c r="O12" s="102"/>
      <c r="P12" s="103"/>
      <c r="Q12" s="102"/>
      <c r="R12" s="12"/>
      <c r="S12" s="69"/>
      <c r="T12" s="9"/>
      <c r="U12" s="25"/>
      <c r="V12" s="12"/>
    </row>
    <row r="13" spans="2:22" ht="21.75" customHeight="1" x14ac:dyDescent="0.4">
      <c r="B13" s="48"/>
      <c r="C13" s="25"/>
      <c r="D13" s="6"/>
      <c r="E13" s="6"/>
      <c r="F13" s="6"/>
      <c r="G13" s="6"/>
      <c r="H13" s="12"/>
      <c r="J13" s="48"/>
      <c r="K13" s="25"/>
      <c r="L13" s="16"/>
      <c r="M13" s="5"/>
      <c r="N13" s="19"/>
      <c r="O13" s="102"/>
      <c r="P13" s="106"/>
      <c r="Q13" s="107"/>
      <c r="R13" s="12"/>
      <c r="S13" s="69"/>
      <c r="T13" s="16"/>
      <c r="U13" s="5"/>
      <c r="V13" s="12"/>
    </row>
    <row r="14" spans="2:22" ht="51" customHeight="1" x14ac:dyDescent="0.4">
      <c r="B14" s="49"/>
      <c r="C14" s="2" t="s">
        <v>20</v>
      </c>
      <c r="D14" s="4">
        <v>1</v>
      </c>
      <c r="E14" s="36" t="s">
        <v>2</v>
      </c>
      <c r="F14" s="25"/>
      <c r="G14" s="25"/>
      <c r="H14" s="12" t="s">
        <v>59</v>
      </c>
      <c r="J14" s="49"/>
      <c r="K14" s="25" t="s">
        <v>20</v>
      </c>
      <c r="L14" s="13">
        <v>7</v>
      </c>
      <c r="M14" s="25" t="s">
        <v>2</v>
      </c>
      <c r="N14" s="19" t="s">
        <v>76</v>
      </c>
      <c r="O14" s="102"/>
      <c r="P14" s="104">
        <v>20</v>
      </c>
      <c r="Q14" s="102" t="s">
        <v>2</v>
      </c>
      <c r="R14" s="12"/>
      <c r="S14" s="69"/>
      <c r="T14" s="13">
        <v>3</v>
      </c>
      <c r="U14" s="25" t="s">
        <v>2</v>
      </c>
      <c r="V14" s="12"/>
    </row>
    <row r="15" spans="2:22" x14ac:dyDescent="0.4">
      <c r="B15" s="49"/>
      <c r="C15" s="25"/>
      <c r="D15" s="25"/>
      <c r="E15" s="25"/>
      <c r="F15" s="25"/>
      <c r="G15" s="25"/>
      <c r="H15" s="12"/>
      <c r="J15" s="49"/>
      <c r="K15" s="25"/>
      <c r="L15" s="9"/>
      <c r="M15" s="25"/>
      <c r="N15" s="19"/>
      <c r="O15" s="102"/>
      <c r="P15" s="103"/>
      <c r="Q15" s="102"/>
      <c r="R15" s="12"/>
      <c r="S15" s="69"/>
      <c r="T15" s="9"/>
      <c r="U15" s="25"/>
      <c r="V15" s="12"/>
    </row>
    <row r="16" spans="2:22" x14ac:dyDescent="0.4">
      <c r="B16" s="51" t="s">
        <v>60</v>
      </c>
      <c r="C16" s="61"/>
      <c r="D16" s="61"/>
      <c r="E16" s="61"/>
      <c r="F16" s="61"/>
      <c r="G16" s="61"/>
      <c r="H16" s="52"/>
      <c r="J16" s="48" t="s">
        <v>3</v>
      </c>
      <c r="K16" s="25"/>
      <c r="L16" s="9"/>
      <c r="M16" s="25"/>
      <c r="N16" s="19"/>
      <c r="O16" s="102"/>
      <c r="P16" s="103"/>
      <c r="Q16" s="102"/>
      <c r="R16" s="12"/>
      <c r="S16" s="69"/>
      <c r="T16" s="9"/>
      <c r="U16" s="25"/>
      <c r="V16" s="12"/>
    </row>
    <row r="17" spans="1:22" ht="3" customHeight="1" x14ac:dyDescent="0.4">
      <c r="B17" s="54"/>
      <c r="C17" s="55"/>
      <c r="D17" s="55"/>
      <c r="E17" s="55"/>
      <c r="F17" s="55"/>
      <c r="G17" s="35"/>
      <c r="H17" s="41"/>
      <c r="J17" s="47"/>
      <c r="K17" s="60"/>
      <c r="L17" s="9"/>
      <c r="M17" s="25"/>
      <c r="N17" s="19"/>
      <c r="O17" s="102"/>
      <c r="P17" s="103"/>
      <c r="Q17" s="102"/>
      <c r="R17" s="12"/>
      <c r="S17" s="69"/>
      <c r="T17" s="9"/>
      <c r="U17" s="25"/>
      <c r="V17" s="12"/>
    </row>
    <row r="18" spans="1:22" ht="21.75" customHeight="1" x14ac:dyDescent="0.4">
      <c r="B18" s="49"/>
      <c r="C18" s="25"/>
      <c r="D18" s="25"/>
      <c r="E18" s="25"/>
      <c r="F18" s="25"/>
      <c r="G18" s="36"/>
      <c r="H18" s="42"/>
      <c r="J18" s="49"/>
      <c r="K18" s="25"/>
      <c r="L18" s="9"/>
      <c r="M18" s="25"/>
      <c r="N18" s="19"/>
      <c r="O18" s="102"/>
      <c r="P18" s="103"/>
      <c r="Q18" s="102"/>
      <c r="R18" s="12"/>
      <c r="S18" s="69"/>
      <c r="T18" s="9"/>
      <c r="U18" s="25"/>
      <c r="V18" s="12"/>
    </row>
    <row r="19" spans="1:22" ht="37.5" x14ac:dyDescent="0.4">
      <c r="B19" s="49"/>
      <c r="C19" s="129" t="s">
        <v>31</v>
      </c>
      <c r="D19" s="129"/>
      <c r="E19" s="129"/>
      <c r="F19" s="129"/>
      <c r="G19" s="129"/>
      <c r="H19" s="43"/>
      <c r="J19" s="49"/>
      <c r="K19" s="64" t="s">
        <v>40</v>
      </c>
      <c r="L19" s="17">
        <f>ROUND(L20*L14,2)</f>
        <v>1.26</v>
      </c>
      <c r="M19" s="25" t="s">
        <v>12</v>
      </c>
      <c r="N19" s="19" t="s">
        <v>13</v>
      </c>
      <c r="O19" s="102"/>
      <c r="P19" s="108">
        <f>ROUND(P20*P14,2)</f>
        <v>0.6</v>
      </c>
      <c r="Q19" s="102" t="s">
        <v>12</v>
      </c>
      <c r="R19" s="12"/>
      <c r="S19" s="69"/>
      <c r="T19" s="17">
        <f>ROUND(T8/T9*T14,2)</f>
        <v>0.37</v>
      </c>
      <c r="U19" s="25" t="s">
        <v>12</v>
      </c>
      <c r="V19" s="12"/>
    </row>
    <row r="20" spans="1:22" ht="37.5" x14ac:dyDescent="0.4">
      <c r="B20" s="49"/>
      <c r="C20" s="25" t="s">
        <v>32</v>
      </c>
      <c r="D20" s="66">
        <f>P20</f>
        <v>0.03</v>
      </c>
      <c r="E20" s="36" t="s">
        <v>29</v>
      </c>
      <c r="F20" s="82">
        <f>L20</f>
        <v>0.18</v>
      </c>
      <c r="G20" s="36" t="s">
        <v>33</v>
      </c>
      <c r="H20" s="24" t="s">
        <v>61</v>
      </c>
      <c r="J20" s="49"/>
      <c r="K20" s="25" t="s">
        <v>28</v>
      </c>
      <c r="L20" s="17">
        <f>ROUND(L8/L9,2)</f>
        <v>0.18</v>
      </c>
      <c r="M20" s="25" t="s">
        <v>12</v>
      </c>
      <c r="N20" s="19"/>
      <c r="O20" s="102"/>
      <c r="P20" s="108">
        <f>ROUND(P8/P9,2)</f>
        <v>0.03</v>
      </c>
      <c r="Q20" s="102" t="s">
        <v>12</v>
      </c>
      <c r="R20" s="12"/>
      <c r="S20" s="69"/>
      <c r="T20" s="18">
        <f>ROUND(T19/T14,2)</f>
        <v>0.12</v>
      </c>
      <c r="U20" s="25" t="s">
        <v>12</v>
      </c>
      <c r="V20" s="12"/>
    </row>
    <row r="21" spans="1:22" ht="18.75" customHeight="1" x14ac:dyDescent="0.4">
      <c r="B21" s="136" t="s">
        <v>62</v>
      </c>
      <c r="C21" s="137"/>
      <c r="D21" s="137"/>
      <c r="E21" s="137"/>
      <c r="F21" s="137"/>
      <c r="G21" s="137"/>
      <c r="H21" s="138"/>
      <c r="J21" s="49"/>
      <c r="K21" s="25"/>
      <c r="L21" s="98"/>
      <c r="M21" s="50"/>
      <c r="N21" s="110"/>
      <c r="O21" s="111"/>
      <c r="P21" s="112"/>
      <c r="Q21" s="111"/>
      <c r="R21" s="99"/>
      <c r="S21" s="101"/>
      <c r="T21" s="100"/>
      <c r="U21" s="50"/>
      <c r="V21" s="99"/>
    </row>
    <row r="22" spans="1:22" x14ac:dyDescent="0.4">
      <c r="B22" s="136"/>
      <c r="C22" s="137"/>
      <c r="D22" s="137"/>
      <c r="E22" s="137"/>
      <c r="F22" s="137"/>
      <c r="G22" s="137"/>
      <c r="H22" s="138"/>
      <c r="J22" s="49"/>
      <c r="K22" s="25"/>
      <c r="L22" s="9"/>
      <c r="M22" s="25"/>
      <c r="N22" s="19"/>
      <c r="O22" s="102"/>
      <c r="P22" s="103"/>
      <c r="Q22" s="102"/>
      <c r="R22" s="12"/>
      <c r="S22" s="69"/>
      <c r="T22" s="9"/>
      <c r="U22" s="25"/>
      <c r="V22" s="12"/>
    </row>
    <row r="23" spans="1:22" x14ac:dyDescent="0.4">
      <c r="B23" s="62" t="s">
        <v>39</v>
      </c>
      <c r="C23" s="63"/>
      <c r="D23" s="63"/>
      <c r="E23" s="37"/>
      <c r="F23" s="63"/>
      <c r="G23" s="37"/>
      <c r="H23" s="44"/>
      <c r="J23" s="48" t="s">
        <v>4</v>
      </c>
      <c r="K23" s="25"/>
      <c r="L23" s="9"/>
      <c r="M23" s="25"/>
      <c r="N23" s="19"/>
      <c r="O23" s="102"/>
      <c r="P23" s="103"/>
      <c r="Q23" s="102"/>
      <c r="R23" s="12"/>
      <c r="S23" s="69"/>
      <c r="T23" s="9"/>
      <c r="U23" s="25"/>
      <c r="V23" s="12"/>
    </row>
    <row r="24" spans="1:22" ht="3" customHeight="1" x14ac:dyDescent="0.4">
      <c r="B24" s="54"/>
      <c r="C24" s="55"/>
      <c r="D24" s="55"/>
      <c r="E24" s="35"/>
      <c r="F24" s="55"/>
      <c r="G24" s="35"/>
      <c r="H24" s="41"/>
      <c r="J24" s="47"/>
      <c r="K24" s="60"/>
      <c r="L24" s="9"/>
      <c r="M24" s="25"/>
      <c r="N24" s="19"/>
      <c r="O24" s="102"/>
      <c r="P24" s="103"/>
      <c r="Q24" s="102"/>
      <c r="R24" s="12"/>
      <c r="S24" s="69"/>
      <c r="T24" s="9"/>
      <c r="U24" s="25"/>
      <c r="V24" s="12"/>
    </row>
    <row r="25" spans="1:22" ht="16.5" customHeight="1" x14ac:dyDescent="0.4">
      <c r="B25" s="49"/>
      <c r="C25" s="25"/>
      <c r="D25" s="25"/>
      <c r="E25" s="36"/>
      <c r="F25" s="25"/>
      <c r="G25" s="36"/>
      <c r="H25" s="42"/>
      <c r="J25" s="49"/>
      <c r="K25" s="25"/>
      <c r="L25" s="9"/>
      <c r="M25" s="25"/>
      <c r="N25" s="19"/>
      <c r="O25" s="102"/>
      <c r="P25" s="103"/>
      <c r="Q25" s="102"/>
      <c r="R25" s="12"/>
      <c r="S25" s="69"/>
      <c r="T25" s="9"/>
      <c r="U25" s="25"/>
      <c r="V25" s="12"/>
    </row>
    <row r="26" spans="1:22" ht="75" x14ac:dyDescent="0.4">
      <c r="B26" s="49"/>
      <c r="C26" s="64" t="s">
        <v>40</v>
      </c>
      <c r="D26" s="7">
        <f>D14*D20</f>
        <v>0.03</v>
      </c>
      <c r="E26" s="36" t="s">
        <v>29</v>
      </c>
      <c r="F26" s="7">
        <f>D14*F20</f>
        <v>0.18</v>
      </c>
      <c r="G26" s="36" t="s">
        <v>12</v>
      </c>
      <c r="H26" s="42"/>
      <c r="J26" s="49"/>
      <c r="K26" s="25" t="s">
        <v>5</v>
      </c>
      <c r="L26" s="13">
        <v>29</v>
      </c>
      <c r="M26" s="25" t="s">
        <v>25</v>
      </c>
      <c r="N26" s="19" t="s">
        <v>47</v>
      </c>
      <c r="O26" s="102"/>
      <c r="P26" s="113" t="s">
        <v>41</v>
      </c>
      <c r="Q26" s="102" t="s">
        <v>25</v>
      </c>
      <c r="R26" s="19" t="s">
        <v>38</v>
      </c>
      <c r="S26" s="69"/>
      <c r="T26" s="26">
        <v>136</v>
      </c>
      <c r="U26" s="25" t="s">
        <v>25</v>
      </c>
      <c r="V26" s="19" t="s">
        <v>45</v>
      </c>
    </row>
    <row r="27" spans="1:22" ht="76.5" customHeight="1" x14ac:dyDescent="0.4">
      <c r="A27" s="69"/>
      <c r="B27" s="49"/>
      <c r="C27" s="25"/>
      <c r="D27" s="25"/>
      <c r="E27" s="36"/>
      <c r="F27" s="25"/>
      <c r="G27" s="36"/>
      <c r="H27" s="42"/>
      <c r="J27" s="49"/>
      <c r="K27" s="25" t="s">
        <v>6</v>
      </c>
      <c r="L27" s="13">
        <v>4</v>
      </c>
      <c r="M27" s="25" t="s">
        <v>18</v>
      </c>
      <c r="N27" s="19" t="s">
        <v>75</v>
      </c>
      <c r="O27" s="25"/>
      <c r="P27" s="13">
        <v>41</v>
      </c>
      <c r="Q27" s="25" t="s">
        <v>36</v>
      </c>
      <c r="R27" s="19" t="s">
        <v>37</v>
      </c>
      <c r="S27" s="69"/>
      <c r="T27" s="13">
        <v>6</v>
      </c>
      <c r="U27" s="25" t="s">
        <v>36</v>
      </c>
      <c r="V27" s="19" t="s">
        <v>46</v>
      </c>
    </row>
    <row r="28" spans="1:22" ht="19.5" thickBot="1" x14ac:dyDescent="0.45">
      <c r="B28" s="83" t="s">
        <v>71</v>
      </c>
      <c r="C28" s="84"/>
      <c r="D28" s="84"/>
      <c r="E28" s="85"/>
      <c r="F28" s="84"/>
      <c r="G28" s="85"/>
      <c r="H28" s="86"/>
      <c r="J28" s="49"/>
      <c r="K28" s="68" t="s">
        <v>63</v>
      </c>
      <c r="L28" s="9"/>
      <c r="M28" s="25"/>
      <c r="N28" s="12"/>
      <c r="O28" s="25"/>
      <c r="P28" s="9"/>
      <c r="Q28" s="25"/>
      <c r="R28" s="12"/>
      <c r="S28" s="25"/>
      <c r="T28" s="9"/>
      <c r="U28" s="25"/>
      <c r="V28" s="12"/>
    </row>
    <row r="29" spans="1:22" ht="3" customHeight="1" x14ac:dyDescent="0.4">
      <c r="B29" s="87"/>
      <c r="C29" s="88"/>
      <c r="D29" s="88"/>
      <c r="E29" s="89"/>
      <c r="F29" s="88"/>
      <c r="G29" s="89"/>
      <c r="H29" s="89"/>
      <c r="J29" s="67"/>
      <c r="K29" s="60"/>
      <c r="L29" s="9"/>
      <c r="M29" s="25"/>
      <c r="N29" s="12"/>
      <c r="O29" s="25"/>
      <c r="P29" s="9"/>
      <c r="Q29" s="25"/>
      <c r="R29" s="12"/>
      <c r="S29" s="69"/>
      <c r="T29" s="49"/>
      <c r="U29" s="69"/>
      <c r="V29" s="73"/>
    </row>
    <row r="30" spans="1:22" ht="30" customHeight="1" x14ac:dyDescent="0.4">
      <c r="B30" s="90"/>
      <c r="E30" s="3"/>
      <c r="H30" s="91"/>
      <c r="J30" s="49"/>
      <c r="K30" s="25" t="s">
        <v>48</v>
      </c>
      <c r="L30" s="16">
        <v>402557</v>
      </c>
      <c r="M30" s="25" t="s">
        <v>49</v>
      </c>
      <c r="N30" s="12" t="s">
        <v>64</v>
      </c>
      <c r="O30" s="25"/>
      <c r="P30" s="80">
        <v>26543</v>
      </c>
      <c r="Q30" s="25" t="s">
        <v>49</v>
      </c>
      <c r="R30" s="12" t="s">
        <v>65</v>
      </c>
      <c r="S30" s="69"/>
      <c r="T30" s="80">
        <v>141342</v>
      </c>
      <c r="U30" s="71" t="s">
        <v>49</v>
      </c>
      <c r="V30" s="12" t="s">
        <v>65</v>
      </c>
    </row>
    <row r="31" spans="1:22" ht="30" customHeight="1" x14ac:dyDescent="0.4">
      <c r="B31" s="90"/>
      <c r="C31" s="2" t="s">
        <v>5</v>
      </c>
      <c r="D31" s="96">
        <f>L26</f>
        <v>29</v>
      </c>
      <c r="E31" s="97" t="s">
        <v>29</v>
      </c>
      <c r="F31" s="96">
        <f>T26</f>
        <v>136</v>
      </c>
      <c r="G31" s="3" t="s">
        <v>72</v>
      </c>
      <c r="H31" s="91"/>
      <c r="J31" s="49"/>
      <c r="K31" s="25" t="s">
        <v>50</v>
      </c>
      <c r="L31" s="9">
        <v>1977.2</v>
      </c>
      <c r="M31" s="25" t="s">
        <v>51</v>
      </c>
      <c r="N31" s="12"/>
      <c r="O31" s="25"/>
      <c r="P31" s="70">
        <v>123.6</v>
      </c>
      <c r="Q31" s="25" t="s">
        <v>51</v>
      </c>
      <c r="R31" s="12"/>
      <c r="S31" s="69"/>
      <c r="T31" s="70">
        <v>728.3</v>
      </c>
      <c r="U31" s="71" t="s">
        <v>51</v>
      </c>
      <c r="V31" s="73"/>
    </row>
    <row r="32" spans="1:22" ht="30" customHeight="1" thickBot="1" x14ac:dyDescent="0.45">
      <c r="B32" s="90"/>
      <c r="C32" s="2" t="s">
        <v>6</v>
      </c>
      <c r="D32" s="96">
        <f>L27</f>
        <v>4</v>
      </c>
      <c r="E32" s="97" t="s">
        <v>29</v>
      </c>
      <c r="F32" s="96">
        <f>P27</f>
        <v>41</v>
      </c>
      <c r="G32" s="3" t="s">
        <v>73</v>
      </c>
      <c r="H32" s="91"/>
      <c r="J32" s="65"/>
      <c r="K32" s="20" t="s">
        <v>52</v>
      </c>
      <c r="L32" s="74">
        <v>203.6</v>
      </c>
      <c r="M32" s="20" t="s">
        <v>66</v>
      </c>
      <c r="N32" s="75"/>
      <c r="O32" s="20"/>
      <c r="P32" s="76">
        <v>214.67</v>
      </c>
      <c r="Q32" s="20" t="s">
        <v>66</v>
      </c>
      <c r="R32" s="75"/>
      <c r="S32" s="77"/>
      <c r="T32" s="76">
        <v>194.06</v>
      </c>
      <c r="U32" s="78" t="s">
        <v>53</v>
      </c>
      <c r="V32" s="79"/>
    </row>
    <row r="33" spans="2:8" ht="19.5" thickBot="1" x14ac:dyDescent="0.45">
      <c r="B33" s="92"/>
      <c r="C33" s="93"/>
      <c r="D33" s="93"/>
      <c r="E33" s="94"/>
      <c r="F33" s="93"/>
      <c r="G33" s="94"/>
      <c r="H33" s="95"/>
    </row>
  </sheetData>
  <mergeCells count="8">
    <mergeCell ref="C19:G19"/>
    <mergeCell ref="B3:H3"/>
    <mergeCell ref="B4:H4"/>
    <mergeCell ref="J3:V3"/>
    <mergeCell ref="L4:N4"/>
    <mergeCell ref="P4:R4"/>
    <mergeCell ref="T4:V4"/>
    <mergeCell ref="B21:H2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①C-1コスト縮減_水位センサー</vt:lpstr>
      <vt:lpstr>②C-1コスト縮減_河川カメラ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晴康</dc:creator>
  <cp:lastModifiedBy>安藤 亮介</cp:lastModifiedBy>
  <dcterms:created xsi:type="dcterms:W3CDTF">2023-05-11T09:42:24Z</dcterms:created>
  <dcterms:modified xsi:type="dcterms:W3CDTF">2025-05-29T00:30:39Z</dcterms:modified>
</cp:coreProperties>
</file>