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0_HPデータ\20251002_都市計画研究室_HP更新\excel\smart\"/>
    </mc:Choice>
  </mc:AlternateContent>
  <xr:revisionPtr revIDLastSave="0" documentId="13_ncr:1_{2FF3E82B-3840-4C2D-8773-61F3736C36A5}" xr6:coauthVersionLast="47" xr6:coauthVersionMax="47" xr10:uidLastSave="{00000000-0000-0000-0000-000000000000}"/>
  <bookViews>
    <workbookView xWindow="-120" yWindow="-120" windowWidth="29040" windowHeight="15720" tabRatio="869" xr2:uid="{7406DD55-FA99-4F5E-81BF-F41625D4EE18}"/>
  </bookViews>
  <sheets>
    <sheet name="①B-1閲覧回数_デジサイ" sheetId="7" r:id="rId1"/>
    <sheet name="②B-1閲覧回数_アプリ" sheetId="19" r:id="rId2"/>
    <sheet name="③B-3来訪者数の増加_デジサイ" sheetId="22" r:id="rId3"/>
    <sheet name="④B-3来訪者数の増加_アプリ" sheetId="23" r:id="rId4"/>
    <sheet name="⑤（参考）登録者数_アプリ" sheetId="20" r:id="rId5"/>
    <sheet name="⑥(参考)コンテンツ数" sheetId="2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9" l="1"/>
  <c r="D28" i="19"/>
  <c r="F27" i="19"/>
  <c r="D27" i="19"/>
  <c r="F31" i="7"/>
  <c r="D31" i="7"/>
  <c r="F30" i="7"/>
  <c r="D30" i="7"/>
  <c r="D16" i="22"/>
  <c r="D21" i="22" s="1"/>
  <c r="D21" i="23"/>
  <c r="D16" i="23"/>
  <c r="Z32" i="19" l="1"/>
  <c r="Z31" i="19"/>
  <c r="T20" i="19"/>
  <c r="L20" i="19"/>
  <c r="T21" i="19"/>
  <c r="P19" i="7"/>
  <c r="D19" i="7" s="1"/>
  <c r="D25" i="7" s="1"/>
  <c r="L19" i="7"/>
  <c r="F19" i="7" s="1"/>
  <c r="F25" i="7" s="1"/>
  <c r="AA32" i="19" l="1"/>
  <c r="T22" i="19"/>
  <c r="F14" i="19" s="1"/>
  <c r="F20" i="19" s="1"/>
  <c r="L8" i="19"/>
  <c r="L21" i="19" s="1"/>
  <c r="AB32" i="19" l="1"/>
  <c r="AA31" i="19"/>
  <c r="L22" i="19"/>
  <c r="D14" i="19" s="1"/>
  <c r="D20" i="19" s="1"/>
  <c r="AB31" i="19" l="1"/>
</calcChain>
</file>

<file path=xl/sharedStrings.xml><?xml version="1.0" encoding="utf-8"?>
<sst xmlns="http://schemas.openxmlformats.org/spreadsheetml/2006/main" count="324" uniqueCount="149">
  <si>
    <t>備考</t>
    <rPh sb="0" eb="2">
      <t>ビコウ</t>
    </rPh>
    <phoneticPr fontId="1"/>
  </si>
  <si>
    <t>新技術の導入の条件</t>
    <rPh sb="0" eb="3">
      <t>シンギジュツ</t>
    </rPh>
    <rPh sb="4" eb="6">
      <t>ドウニュウ</t>
    </rPh>
    <rPh sb="7" eb="9">
      <t>ジョウケン</t>
    </rPh>
    <phoneticPr fontId="1"/>
  </si>
  <si>
    <t>箇所</t>
    <rPh sb="0" eb="2">
      <t>カショ</t>
    </rPh>
    <phoneticPr fontId="1"/>
  </si>
  <si>
    <t>人</t>
    <rPh sb="0" eb="1">
      <t>ニン</t>
    </rPh>
    <phoneticPr fontId="1"/>
  </si>
  <si>
    <t>新技術の導入効果</t>
    <rPh sb="0" eb="3">
      <t>シンギジュツ</t>
    </rPh>
    <rPh sb="4" eb="6">
      <t>ドウニュウ</t>
    </rPh>
    <rPh sb="6" eb="8">
      <t>コウカ</t>
    </rPh>
    <phoneticPr fontId="1"/>
  </si>
  <si>
    <t>年</t>
    <rPh sb="0" eb="1">
      <t>ネン</t>
    </rPh>
    <phoneticPr fontId="1"/>
  </si>
  <si>
    <t>新技術導入に係る費用</t>
    <rPh sb="0" eb="3">
      <t>シンギジュツ</t>
    </rPh>
    <rPh sb="3" eb="5">
      <t>ドウニュウ</t>
    </rPh>
    <rPh sb="6" eb="7">
      <t>カカ</t>
    </rPh>
    <rPh sb="8" eb="10">
      <t>ヒヨウ</t>
    </rPh>
    <phoneticPr fontId="1"/>
  </si>
  <si>
    <t>導入にかかる費用</t>
    <rPh sb="0" eb="2">
      <t>ドウニュウ</t>
    </rPh>
    <rPh sb="6" eb="8">
      <t>ヒヨウ</t>
    </rPh>
    <phoneticPr fontId="1"/>
  </si>
  <si>
    <t>運用にかかる費用</t>
    <rPh sb="0" eb="2">
      <t>ウンヨウ</t>
    </rPh>
    <rPh sb="6" eb="8">
      <t>ヒヨウ</t>
    </rPh>
    <phoneticPr fontId="1"/>
  </si>
  <si>
    <t>集計対象年数（導入後－導入前）</t>
    <rPh sb="0" eb="2">
      <t>シュウケイ</t>
    </rPh>
    <rPh sb="2" eb="6">
      <t>タイショウネンスウ</t>
    </rPh>
    <rPh sb="7" eb="10">
      <t>ドウニュウゴ</t>
    </rPh>
    <rPh sb="11" eb="14">
      <t>ドウニュウマエ</t>
    </rPh>
    <phoneticPr fontId="1"/>
  </si>
  <si>
    <t>%/年</t>
    <rPh sb="2" eb="3">
      <t>ネン</t>
    </rPh>
    <phoneticPr fontId="1"/>
  </si>
  <si>
    <t>宇都宮市</t>
    <rPh sb="0" eb="4">
      <t>ウツノミヤシ</t>
    </rPh>
    <phoneticPr fontId="1"/>
  </si>
  <si>
    <t>対象期間の延べ閲覧回数</t>
    <rPh sb="0" eb="4">
      <t>タイショウキカン</t>
    </rPh>
    <rPh sb="5" eb="6">
      <t>ノ</t>
    </rPh>
    <rPh sb="7" eb="11">
      <t>エツランカイスウ</t>
    </rPh>
    <phoneticPr fontId="1"/>
  </si>
  <si>
    <t>対象期間日数</t>
    <rPh sb="0" eb="4">
      <t>タイショウキカン</t>
    </rPh>
    <rPh sb="4" eb="6">
      <t>ニッスウ</t>
    </rPh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</si>
  <si>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</si>
  <si>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</si>
  <si>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デジタルサイネージ設置台数</t>
    <rPh sb="9" eb="11">
      <t>セッチ</t>
    </rPh>
    <rPh sb="11" eb="13">
      <t>ダイスウ</t>
    </rPh>
    <phoneticPr fontId="1"/>
  </si>
  <si>
    <t>1日あたり閲覧回数</t>
    <rPh sb="1" eb="2">
      <t>ニチ</t>
    </rPh>
    <rPh sb="5" eb="7">
      <t>エツラン</t>
    </rPh>
    <rPh sb="7" eb="9">
      <t>カイスウ</t>
    </rPh>
    <phoneticPr fontId="1"/>
  </si>
  <si>
    <t>回/日/箇所</t>
    <rPh sb="0" eb="1">
      <t>カイ</t>
    </rPh>
    <rPh sb="2" eb="3">
      <t>ニチ</t>
    </rPh>
    <rPh sb="4" eb="6">
      <t>カショ</t>
    </rPh>
    <phoneticPr fontId="1"/>
  </si>
  <si>
    <t>1箇所あたり、1日あたり閲覧回数</t>
    <rPh sb="1" eb="3">
      <t>カショ</t>
    </rPh>
    <rPh sb="8" eb="9">
      <t>ニチ</t>
    </rPh>
    <rPh sb="12" eb="14">
      <t>エツラン</t>
    </rPh>
    <rPh sb="14" eb="16">
      <t>カイスウ</t>
    </rPh>
    <phoneticPr fontId="1"/>
  </si>
  <si>
    <t>回/日</t>
    <rPh sb="0" eb="1">
      <t>カイ</t>
    </rPh>
    <rPh sb="2" eb="3">
      <t>ニチ</t>
    </rPh>
    <phoneticPr fontId="1"/>
  </si>
  <si>
    <t>アプリの登録者数</t>
    <rPh sb="4" eb="8">
      <t>トウロクシャスウ</t>
    </rPh>
    <phoneticPr fontId="1"/>
  </si>
  <si>
    <t>集計対象期間</t>
    <rPh sb="0" eb="2">
      <t>シュウケイ</t>
    </rPh>
    <rPh sb="2" eb="4">
      <t>タイショウ</t>
    </rPh>
    <rPh sb="4" eb="6">
      <t>キカン</t>
    </rPh>
    <phoneticPr fontId="1"/>
  </si>
  <si>
    <t>対象エリアの1箇所あたり歩行者交通量（導入前）</t>
    <rPh sb="0" eb="2">
      <t>タイショウ</t>
    </rPh>
    <rPh sb="7" eb="9">
      <t>カショ</t>
    </rPh>
    <rPh sb="12" eb="15">
      <t>ホコウシャ</t>
    </rPh>
    <rPh sb="15" eb="18">
      <t>コウツウリョウ</t>
    </rPh>
    <rPh sb="19" eb="22">
      <t>ドウニュウマエ</t>
    </rPh>
    <phoneticPr fontId="1"/>
  </si>
  <si>
    <t>対象エリアの1箇所あたり歩行者交通量（導入後）</t>
    <rPh sb="0" eb="2">
      <t>タイショウ</t>
    </rPh>
    <rPh sb="7" eb="9">
      <t>カショ</t>
    </rPh>
    <rPh sb="12" eb="15">
      <t>ホコウシャ</t>
    </rPh>
    <rPh sb="15" eb="18">
      <t>コウツウリョウ</t>
    </rPh>
    <rPh sb="19" eb="21">
      <t>ドウニュウ</t>
    </rPh>
    <rPh sb="21" eb="22">
      <t>ゴ</t>
    </rPh>
    <phoneticPr fontId="1"/>
  </si>
  <si>
    <t>人/箇所</t>
    <rPh sb="0" eb="1">
      <t>ニン</t>
    </rPh>
    <rPh sb="2" eb="4">
      <t>カショ</t>
    </rPh>
    <phoneticPr fontId="1"/>
  </si>
  <si>
    <t>札幌市</t>
    <rPh sb="0" eb="2">
      <t>サッポロ</t>
    </rPh>
    <rPh sb="2" eb="3">
      <t>シ</t>
    </rPh>
    <phoneticPr fontId="1"/>
  </si>
  <si>
    <t>・札幌市ヒアリングより（H29年度に開発し、運営開始）</t>
    <rPh sb="1" eb="4">
      <t>サッポロシ</t>
    </rPh>
    <rPh sb="15" eb="17">
      <t>ネンド</t>
    </rPh>
    <rPh sb="18" eb="20">
      <t>カイハツ</t>
    </rPh>
    <rPh sb="22" eb="26">
      <t>ウンエイカイシ</t>
    </rPh>
    <phoneticPr fontId="1"/>
  </si>
  <si>
    <t>札幌市</t>
    <rPh sb="0" eb="3">
      <t>サッポロシ</t>
    </rPh>
    <phoneticPr fontId="1"/>
  </si>
  <si>
    <t>・札幌市ヒアリングより（年度末時点のアクティブユーザー数600～700人程度）</t>
    <rPh sb="1" eb="4">
      <t>サッポロシ</t>
    </rPh>
    <rPh sb="12" eb="17">
      <t>ネンドマツジテン</t>
    </rPh>
    <rPh sb="27" eb="28">
      <t>スウ</t>
    </rPh>
    <rPh sb="35" eb="36">
      <t>ニン</t>
    </rPh>
    <rPh sb="36" eb="38">
      <t>テイド</t>
    </rPh>
    <phoneticPr fontId="1"/>
  </si>
  <si>
    <t>嬬恋村</t>
    <rPh sb="0" eb="3">
      <t>ツマゴイムラ</t>
    </rPh>
    <phoneticPr fontId="1"/>
  </si>
  <si>
    <t>万円</t>
    <rPh sb="0" eb="2">
      <t>マンエン</t>
    </rPh>
    <phoneticPr fontId="1"/>
  </si>
  <si>
    <t>万円/年</t>
    <rPh sb="0" eb="2">
      <t>マンエン</t>
    </rPh>
    <rPh sb="3" eb="4">
      <t>ネン</t>
    </rPh>
    <phoneticPr fontId="1"/>
  </si>
  <si>
    <t>・嬬恋村ヒアリングより</t>
    <rPh sb="1" eb="4">
      <t>ツマゴイムラ</t>
    </rPh>
    <phoneticPr fontId="1"/>
  </si>
  <si>
    <t>・嬬恋村ヒアリングより
※保守管理委託費用（約400万円）、情報発信・PR委託費用（約180万円）
※防災機能と合わせた費用</t>
    <rPh sb="1" eb="4">
      <t>ツマゴイムラ</t>
    </rPh>
    <rPh sb="13" eb="17">
      <t>ホシュカンリ</t>
    </rPh>
    <rPh sb="17" eb="19">
      <t>イタク</t>
    </rPh>
    <rPh sb="19" eb="21">
      <t>ヒヨウ</t>
    </rPh>
    <rPh sb="22" eb="23">
      <t>ヤク</t>
    </rPh>
    <rPh sb="26" eb="28">
      <t>マンエン</t>
    </rPh>
    <rPh sb="30" eb="34">
      <t>ジョウホウハッシン</t>
    </rPh>
    <rPh sb="37" eb="39">
      <t>イタク</t>
    </rPh>
    <rPh sb="39" eb="41">
      <t>ヒヨウ</t>
    </rPh>
    <rPh sb="42" eb="43">
      <t>ヤク</t>
    </rPh>
    <rPh sb="46" eb="48">
      <t>マンエン</t>
    </rPh>
    <rPh sb="51" eb="53">
      <t>ボウサイ</t>
    </rPh>
    <rPh sb="53" eb="55">
      <t>キノウ</t>
    </rPh>
    <rPh sb="56" eb="57">
      <t>ア</t>
    </rPh>
    <rPh sb="60" eb="62">
      <t>ヒヨウ</t>
    </rPh>
    <phoneticPr fontId="1"/>
  </si>
  <si>
    <t>対象期間の延べ閲覧人数</t>
    <rPh sb="0" eb="4">
      <t>タイショウキカン</t>
    </rPh>
    <rPh sb="5" eb="6">
      <t>ノ</t>
    </rPh>
    <rPh sb="7" eb="9">
      <t>エツラン</t>
    </rPh>
    <rPh sb="9" eb="11">
      <t>ニンズウ</t>
    </rPh>
    <phoneticPr fontId="1"/>
  </si>
  <si>
    <t>・宇都宮市提供資料</t>
    <rPh sb="1" eb="5">
      <t>ウツノミヤシ</t>
    </rPh>
    <rPh sb="5" eb="9">
      <t>テイキョウシリョウ</t>
    </rPh>
    <phoneticPr fontId="1"/>
  </si>
  <si>
    <t>・宇都宮市ヒアリングより</t>
    <rPh sb="1" eb="5">
      <t>ウツノミヤシ</t>
    </rPh>
    <phoneticPr fontId="1"/>
  </si>
  <si>
    <t>・嬬恋村ヒアリングより（友達登録者数）※防災分野も含む</t>
    <rPh sb="1" eb="4">
      <t>ツマゴイムラ</t>
    </rPh>
    <rPh sb="12" eb="14">
      <t>トモダチ</t>
    </rPh>
    <rPh sb="14" eb="18">
      <t>トウロクシャスウ</t>
    </rPh>
    <rPh sb="20" eb="24">
      <t>ボウサイブンヤ</t>
    </rPh>
    <rPh sb="25" eb="26">
      <t>フク</t>
    </rPh>
    <phoneticPr fontId="1"/>
  </si>
  <si>
    <t>・宇都宮市ヒアリングより（R5.4.1～R5.4.30）
※店舗検索1095人、位置情報614人、お得情報111人、整理券システム7880人</t>
    <rPh sb="1" eb="5">
      <t>ウツノミヤシ</t>
    </rPh>
    <rPh sb="30" eb="34">
      <t>テンポケンサク</t>
    </rPh>
    <rPh sb="38" eb="39">
      <t>ニン</t>
    </rPh>
    <rPh sb="40" eb="44">
      <t>イチジョウホウ</t>
    </rPh>
    <rPh sb="47" eb="48">
      <t>ニン</t>
    </rPh>
    <rPh sb="50" eb="53">
      <t>トクジョウホウ</t>
    </rPh>
    <rPh sb="56" eb="57">
      <t>ニン</t>
    </rPh>
    <rPh sb="58" eb="61">
      <t>セイリケン</t>
    </rPh>
    <rPh sb="69" eb="70">
      <t>ニン</t>
    </rPh>
    <phoneticPr fontId="1"/>
  </si>
  <si>
    <t>～</t>
    <phoneticPr fontId="1"/>
  </si>
  <si>
    <t>■来訪者数の増加</t>
    <rPh sb="1" eb="5">
      <t>ライホウシャスウ</t>
    </rPh>
    <rPh sb="6" eb="8">
      <t>ゾウカ</t>
    </rPh>
    <phoneticPr fontId="1"/>
  </si>
  <si>
    <t>%/年/箇所</t>
    <rPh sb="2" eb="3">
      <t>ネン</t>
    </rPh>
    <rPh sb="4" eb="6">
      <t>カショ</t>
    </rPh>
    <phoneticPr fontId="1"/>
  </si>
  <si>
    <t>万円/箇所</t>
    <rPh sb="0" eb="2">
      <t>マンエン</t>
    </rPh>
    <rPh sb="3" eb="5">
      <t>カショ</t>
    </rPh>
    <phoneticPr fontId="1"/>
  </si>
  <si>
    <t>・宇都宮市ヒアリングより
※サイネージリース費、電気工事費、設置工事費、システム構築費、プラットフォーム利用費</t>
    <rPh sb="1" eb="5">
      <t>ウツノミヤシ</t>
    </rPh>
    <rPh sb="22" eb="23">
      <t>ヒ</t>
    </rPh>
    <rPh sb="24" eb="28">
      <t>デンキコウジ</t>
    </rPh>
    <rPh sb="28" eb="29">
      <t>ヒ</t>
    </rPh>
    <rPh sb="30" eb="35">
      <t>セッチコウジヒ</t>
    </rPh>
    <rPh sb="40" eb="43">
      <t>コウチクヒ</t>
    </rPh>
    <rPh sb="52" eb="54">
      <t>リヨウ</t>
    </rPh>
    <rPh sb="54" eb="55">
      <t>ヒ</t>
    </rPh>
    <phoneticPr fontId="1"/>
  </si>
  <si>
    <t>・宇都宮市ヒアリングより
※サイネージリース費、プラットフォーム利用費
※既設等により流動的
※必要に応じ、別途掲載店舗開拓や広報関連の費用も発生</t>
    <rPh sb="1" eb="5">
      <t>ウツノミヤシ</t>
    </rPh>
    <rPh sb="22" eb="23">
      <t>ヒ</t>
    </rPh>
    <rPh sb="32" eb="35">
      <t>リヨウヒ</t>
    </rPh>
    <rPh sb="37" eb="40">
      <t>キセツトウ</t>
    </rPh>
    <rPh sb="43" eb="46">
      <t>リュウドウテキ</t>
    </rPh>
    <rPh sb="48" eb="50">
      <t>ヒツヨウ</t>
    </rPh>
    <rPh sb="51" eb="52">
      <t>オウ</t>
    </rPh>
    <rPh sb="54" eb="56">
      <t>ベット</t>
    </rPh>
    <rPh sb="56" eb="62">
      <t>ケイサイテンポカイタク</t>
    </rPh>
    <rPh sb="63" eb="65">
      <t>コウホウ</t>
    </rPh>
    <rPh sb="65" eb="67">
      <t>カンレン</t>
    </rPh>
    <rPh sb="68" eb="70">
      <t>ヒヨウ</t>
    </rPh>
    <rPh sb="71" eb="73">
      <t>ハッセイ</t>
    </rPh>
    <phoneticPr fontId="1"/>
  </si>
  <si>
    <t>万円/箇所/年</t>
    <rPh sb="0" eb="2">
      <t>マンエン</t>
    </rPh>
    <rPh sb="3" eb="5">
      <t>カショ</t>
    </rPh>
    <rPh sb="6" eb="7">
      <t>ネン</t>
    </rPh>
    <phoneticPr fontId="1"/>
  </si>
  <si>
    <t>・宇都宮市ヒアリングより
※コンテンツ企画・デザイン費、システム運用費、サービス基礎構築費、広報費</t>
    <rPh sb="1" eb="5">
      <t>ウツノミヤシ</t>
    </rPh>
    <rPh sb="19" eb="21">
      <t>キカク</t>
    </rPh>
    <rPh sb="26" eb="27">
      <t>ヒ</t>
    </rPh>
    <rPh sb="32" eb="35">
      <t>ウンヨウヒ</t>
    </rPh>
    <rPh sb="40" eb="42">
      <t>キソ</t>
    </rPh>
    <rPh sb="42" eb="45">
      <t>コウチクヒ</t>
    </rPh>
    <rPh sb="46" eb="49">
      <t>コウホウヒ</t>
    </rPh>
    <phoneticPr fontId="1"/>
  </si>
  <si>
    <t>・宇都宮市ヒアリングより
※システム運用費、広報費など</t>
    <rPh sb="1" eb="5">
      <t>ウツノミヤシ</t>
    </rPh>
    <rPh sb="18" eb="20">
      <t>ウンヨウ</t>
    </rPh>
    <rPh sb="20" eb="21">
      <t>ヒ</t>
    </rPh>
    <rPh sb="22" eb="25">
      <t>コウホウヒ</t>
    </rPh>
    <phoneticPr fontId="1"/>
  </si>
  <si>
    <t>・京都府ヒアリングより
※機器整備費
※別途、コンテンツの導入毎に費用が発生（内容により流動的）</t>
    <rPh sb="1" eb="4">
      <t>キョウトフ</t>
    </rPh>
    <rPh sb="13" eb="15">
      <t>キキ</t>
    </rPh>
    <rPh sb="15" eb="18">
      <t>セイビヒ</t>
    </rPh>
    <rPh sb="20" eb="22">
      <t>ベット</t>
    </rPh>
    <rPh sb="29" eb="32">
      <t>ドウニュウゴト</t>
    </rPh>
    <rPh sb="33" eb="35">
      <t>ヒヨウ</t>
    </rPh>
    <rPh sb="36" eb="38">
      <t>ハッセイ</t>
    </rPh>
    <rPh sb="39" eb="41">
      <t>ナイヨウ</t>
    </rPh>
    <rPh sb="44" eb="47">
      <t>リュウドウテキ</t>
    </rPh>
    <phoneticPr fontId="1"/>
  </si>
  <si>
    <t>・京都府ヒアリングより</t>
    <rPh sb="1" eb="4">
      <t>キョウトフ</t>
    </rPh>
    <phoneticPr fontId="1"/>
  </si>
  <si>
    <t>・嬬恋村ヒアリングより
※R5.4.1～R5.6.20</t>
    <rPh sb="1" eb="4">
      <t>ツマゴイムラ</t>
    </rPh>
    <phoneticPr fontId="1"/>
  </si>
  <si>
    <t>・嬬恋村ヒアリングより
※完了引渡日：R4.3.11</t>
    <rPh sb="1" eb="4">
      <t>ツマゴイムラ</t>
    </rPh>
    <rPh sb="13" eb="15">
      <t>カンリョウ</t>
    </rPh>
    <rPh sb="15" eb="18">
      <t>ヒキワタシビ</t>
    </rPh>
    <phoneticPr fontId="1"/>
  </si>
  <si>
    <t>登録者数</t>
    <rPh sb="0" eb="4">
      <t>トウロクシャスウ</t>
    </rPh>
    <phoneticPr fontId="1"/>
  </si>
  <si>
    <t>回/日/千人</t>
    <rPh sb="0" eb="1">
      <t>カイ</t>
    </rPh>
    <rPh sb="2" eb="3">
      <t>ニチ</t>
    </rPh>
    <rPh sb="4" eb="6">
      <t>センニン</t>
    </rPh>
    <phoneticPr fontId="1"/>
  </si>
  <si>
    <t>■登録者数あたり閲覧回数</t>
    <rPh sb="1" eb="5">
      <t>トウロクシャスウ</t>
    </rPh>
    <rPh sb="8" eb="12">
      <t>エツランカイスウ</t>
    </rPh>
    <phoneticPr fontId="1"/>
  </si>
  <si>
    <t>閲覧回数</t>
    <rPh sb="0" eb="4">
      <t>エツランカイスウ</t>
    </rPh>
    <phoneticPr fontId="1"/>
  </si>
  <si>
    <t>登録者千人あたり閲覧回数</t>
    <rPh sb="0" eb="3">
      <t>トウロクシャ</t>
    </rPh>
    <rPh sb="3" eb="5">
      <t>センニン</t>
    </rPh>
    <rPh sb="8" eb="10">
      <t>エツラン</t>
    </rPh>
    <rPh sb="10" eb="12">
      <t>カイスウ</t>
    </rPh>
    <phoneticPr fontId="1"/>
  </si>
  <si>
    <t>導入されたコンテンツ数</t>
    <rPh sb="0" eb="2">
      <t>ドウニュウ</t>
    </rPh>
    <rPh sb="10" eb="11">
      <t>スウ</t>
    </rPh>
    <phoneticPr fontId="1"/>
  </si>
  <si>
    <t>グルメ</t>
    <phoneticPr fontId="1"/>
  </si>
  <si>
    <t>観光</t>
    <rPh sb="0" eb="2">
      <t>カンコウ</t>
    </rPh>
    <phoneticPr fontId="1"/>
  </si>
  <si>
    <t>宿泊</t>
    <rPh sb="0" eb="2">
      <t>シュクハク</t>
    </rPh>
    <phoneticPr fontId="1"/>
  </si>
  <si>
    <t>買い物</t>
    <rPh sb="0" eb="1">
      <t>カ</t>
    </rPh>
    <rPh sb="2" eb="3">
      <t>モノ</t>
    </rPh>
    <phoneticPr fontId="1"/>
  </si>
  <si>
    <t>店舗情報</t>
    <rPh sb="0" eb="4">
      <t>テンポジョウホウ</t>
    </rPh>
    <phoneticPr fontId="1"/>
  </si>
  <si>
    <t>まちなかニュース</t>
    <phoneticPr fontId="1"/>
  </si>
  <si>
    <t>まちなか特集記事</t>
    <rPh sb="4" eb="8">
      <t>トクシュウキジ</t>
    </rPh>
    <phoneticPr fontId="1"/>
  </si>
  <si>
    <t>お店のつぶやき、お得情報</t>
    <rPh sb="1" eb="2">
      <t>ミセ</t>
    </rPh>
    <rPh sb="9" eb="12">
      <t>トクジョウホウ</t>
    </rPh>
    <phoneticPr fontId="1"/>
  </si>
  <si>
    <t>観光地情報</t>
    <rPh sb="0" eb="5">
      <t>カンコウチジョウホウ</t>
    </rPh>
    <phoneticPr fontId="1"/>
  </si>
  <si>
    <t>宿泊施設情報</t>
    <rPh sb="0" eb="6">
      <t>シュクハクシセツジョウホウ</t>
    </rPh>
    <phoneticPr fontId="1"/>
  </si>
  <si>
    <t>その他(参考）</t>
    <rPh sb="2" eb="3">
      <t>タ</t>
    </rPh>
    <rPh sb="4" eb="6">
      <t>サンコウ</t>
    </rPh>
    <phoneticPr fontId="1"/>
  </si>
  <si>
    <t>▼掲載店舗数</t>
    <rPh sb="1" eb="6">
      <t>ケイサイテンポスウ</t>
    </rPh>
    <phoneticPr fontId="1"/>
  </si>
  <si>
    <t>アクティビティ</t>
    <phoneticPr fontId="1"/>
  </si>
  <si>
    <t>ミッション</t>
    <phoneticPr fontId="1"/>
  </si>
  <si>
    <t>来らっせ本店整理券</t>
    <rPh sb="0" eb="1">
      <t>キ</t>
    </rPh>
    <rPh sb="4" eb="6">
      <t>ホンテン</t>
    </rPh>
    <rPh sb="6" eb="9">
      <t>セイリケン</t>
    </rPh>
    <phoneticPr fontId="1"/>
  </si>
  <si>
    <t>137(全ジャンル)</t>
    <rPh sb="4" eb="5">
      <t>ゼン</t>
    </rPh>
    <phoneticPr fontId="1"/>
  </si>
  <si>
    <t>・アプリを閲覧し計測
※エリア特集記事、エリアニュース、お店のつぶやき・お得情報、施設情報（グルメ）、施設情報（観光）、施設情報（宿泊）、施設情報（買い物）、アクティビティ、店舗整理券</t>
    <rPh sb="5" eb="7">
      <t>エツラン</t>
    </rPh>
    <rPh sb="8" eb="10">
      <t>ケイソク</t>
    </rPh>
    <rPh sb="15" eb="17">
      <t>トクシュウ</t>
    </rPh>
    <rPh sb="17" eb="19">
      <t>キジ</t>
    </rPh>
    <rPh sb="29" eb="30">
      <t>ミセ</t>
    </rPh>
    <rPh sb="37" eb="40">
      <t>トクジョウホウ</t>
    </rPh>
    <rPh sb="41" eb="45">
      <t>シセツジョウホウ</t>
    </rPh>
    <rPh sb="51" eb="55">
      <t>シセツジョウホウ</t>
    </rPh>
    <rPh sb="56" eb="58">
      <t>カンコウ</t>
    </rPh>
    <rPh sb="60" eb="64">
      <t>シセツジョウホウ</t>
    </rPh>
    <rPh sb="65" eb="67">
      <t>シュクハク</t>
    </rPh>
    <rPh sb="69" eb="73">
      <t>シセツジョウホウ</t>
    </rPh>
    <rPh sb="74" eb="75">
      <t>カ</t>
    </rPh>
    <rPh sb="76" eb="77">
      <t>モノ</t>
    </rPh>
    <rPh sb="87" eb="92">
      <t>テンポセイリケン</t>
    </rPh>
    <phoneticPr fontId="1"/>
  </si>
  <si>
    <t>質問受付（コンシェルジュ）</t>
    <rPh sb="0" eb="4">
      <t>シツモンウケツケ</t>
    </rPh>
    <phoneticPr fontId="1"/>
  </si>
  <si>
    <t>店舗・観光地情報</t>
    <rPh sb="0" eb="2">
      <t>テンポ</t>
    </rPh>
    <rPh sb="3" eb="8">
      <t>カンコウチジョウホウ</t>
    </rPh>
    <phoneticPr fontId="1"/>
  </si>
  <si>
    <t>・アプリを閲覧し計測
※施設・観光地情報、質問受付（コンシェルジュ）</t>
    <rPh sb="5" eb="7">
      <t>エツラン</t>
    </rPh>
    <rPh sb="8" eb="10">
      <t>ケイソク</t>
    </rPh>
    <rPh sb="12" eb="14">
      <t>シセツ</t>
    </rPh>
    <rPh sb="15" eb="18">
      <t>カンコウチ</t>
    </rPh>
    <rPh sb="18" eb="20">
      <t>ジョウホウ</t>
    </rPh>
    <rPh sb="21" eb="25">
      <t>シツモンウケツケ</t>
    </rPh>
    <phoneticPr fontId="1"/>
  </si>
  <si>
    <t>アンケート</t>
    <phoneticPr fontId="1"/>
  </si>
  <si>
    <t>テイクアウトマップ</t>
    <phoneticPr fontId="1"/>
  </si>
  <si>
    <t>イベント情報</t>
    <rPh sb="4" eb="6">
      <t>ジョウホウ</t>
    </rPh>
    <phoneticPr fontId="1"/>
  </si>
  <si>
    <t>地下鉄時刻表</t>
    <rPh sb="0" eb="6">
      <t>チカテツジコクヒョウ</t>
    </rPh>
    <phoneticPr fontId="1"/>
  </si>
  <si>
    <t>※ぐるなびと連携</t>
    <rPh sb="6" eb="8">
      <t>レンケイ</t>
    </rPh>
    <phoneticPr fontId="1"/>
  </si>
  <si>
    <t>クーポン提供</t>
    <rPh sb="4" eb="6">
      <t>テイキョウ</t>
    </rPh>
    <phoneticPr fontId="1"/>
  </si>
  <si>
    <t>https://e-kensin.net/news/114125.html</t>
    <phoneticPr fontId="1"/>
  </si>
  <si>
    <t>・アプリを閲覧し計測
※アンケート、テイクアウトマップ、イベント情報、地下鉄時刻表、店舗情報、クーポン提供</t>
    <rPh sb="5" eb="7">
      <t>エツラン</t>
    </rPh>
    <rPh sb="8" eb="10">
      <t>ケイソク</t>
    </rPh>
    <rPh sb="32" eb="34">
      <t>ジョウホウ</t>
    </rPh>
    <rPh sb="35" eb="38">
      <t>チカテツ</t>
    </rPh>
    <rPh sb="38" eb="41">
      <t>ジコクヒョウ</t>
    </rPh>
    <rPh sb="42" eb="46">
      <t>テンポジョウホウ</t>
    </rPh>
    <rPh sb="51" eb="53">
      <t>テイキョウ</t>
    </rPh>
    <phoneticPr fontId="1"/>
  </si>
  <si>
    <t>■アプリ</t>
    <phoneticPr fontId="1"/>
  </si>
  <si>
    <t>◆宇都宮市</t>
    <rPh sb="1" eb="5">
      <t>ウツノミヤシ</t>
    </rPh>
    <phoneticPr fontId="1"/>
  </si>
  <si>
    <t>◆嬬恋村</t>
    <rPh sb="1" eb="4">
      <t>ツマゴイムラ</t>
    </rPh>
    <phoneticPr fontId="1"/>
  </si>
  <si>
    <t>◆札幌市</t>
    <rPh sb="1" eb="4">
      <t>サッポロシ</t>
    </rPh>
    <phoneticPr fontId="1"/>
  </si>
  <si>
    <t>■デジタルサイネージ</t>
    <phoneticPr fontId="1"/>
  </si>
  <si>
    <t>交通案内(バス・タクシー)</t>
    <rPh sb="0" eb="4">
      <t>コウツウアンナイ</t>
    </rPh>
    <phoneticPr fontId="1"/>
  </si>
  <si>
    <t>◆京都府</t>
    <rPh sb="1" eb="4">
      <t>キョウトフ</t>
    </rPh>
    <phoneticPr fontId="1"/>
  </si>
  <si>
    <t>動画放映</t>
    <rPh sb="0" eb="4">
      <t>ドウガホウエイ</t>
    </rPh>
    <phoneticPr fontId="1"/>
  </si>
  <si>
    <t>公共交通時刻表</t>
    <rPh sb="0" eb="4">
      <t>コウキョウコウツウ</t>
    </rPh>
    <rPh sb="4" eb="7">
      <t>ジコクヒョウ</t>
    </rPh>
    <phoneticPr fontId="1"/>
  </si>
  <si>
    <t>京都の体験</t>
    <rPh sb="0" eb="2">
      <t>キョウト</t>
    </rPh>
    <rPh sb="3" eb="5">
      <t>タイケン</t>
    </rPh>
    <phoneticPr fontId="1"/>
  </si>
  <si>
    <t>周辺地図</t>
    <rPh sb="0" eb="4">
      <t>シュウヘンチズ</t>
    </rPh>
    <phoneticPr fontId="1"/>
  </si>
  <si>
    <t>天気情報</t>
    <rPh sb="0" eb="2">
      <t>テンキ</t>
    </rPh>
    <rPh sb="2" eb="4">
      <t>ジョウホウ</t>
    </rPh>
    <phoneticPr fontId="1"/>
  </si>
  <si>
    <t>コンシェルジュ</t>
    <phoneticPr fontId="1"/>
  </si>
  <si>
    <t>サイネージ利用方法</t>
    <rPh sb="5" eb="9">
      <t>リヨウホウホウ</t>
    </rPh>
    <phoneticPr fontId="1"/>
  </si>
  <si>
    <t>SNS情報</t>
    <rPh sb="3" eb="5">
      <t>ジョウホウ</t>
    </rPh>
    <phoneticPr fontId="1"/>
  </si>
  <si>
    <t>リアルタイム映像配信</t>
    <rPh sb="6" eb="10">
      <t>エイゾウハイシン</t>
    </rPh>
    <phoneticPr fontId="1"/>
  </si>
  <si>
    <t>※参照データなし</t>
    <rPh sb="1" eb="3">
      <t>サンショウ</t>
    </rPh>
    <phoneticPr fontId="1"/>
  </si>
  <si>
    <t>登録ユーザー数</t>
    <rPh sb="0" eb="2">
      <t>トウロク</t>
    </rPh>
    <rPh sb="6" eb="7">
      <t>スウ</t>
    </rPh>
    <phoneticPr fontId="1"/>
  </si>
  <si>
    <t>登録者千人あたり、1日あたり閲覧回数</t>
    <rPh sb="0" eb="3">
      <t>トウロクシャ</t>
    </rPh>
    <rPh sb="3" eb="5">
      <t>センニン</t>
    </rPh>
    <rPh sb="10" eb="11">
      <t>ニチ</t>
    </rPh>
    <rPh sb="14" eb="16">
      <t>エツラン</t>
    </rPh>
    <rPh sb="16" eb="18">
      <t>カイスウ</t>
    </rPh>
    <phoneticPr fontId="1"/>
  </si>
  <si>
    <t>%/年/千人</t>
    <rPh sb="2" eb="3">
      <t>ネン</t>
    </rPh>
    <rPh sb="4" eb="6">
      <t>センニン</t>
    </rPh>
    <phoneticPr fontId="1"/>
  </si>
  <si>
    <t>・京都府ヒアリングより
※2022.4.1-2023.3.31</t>
    <rPh sb="1" eb="4">
      <t>キョウトフ</t>
    </rPh>
    <phoneticPr fontId="1"/>
  </si>
  <si>
    <t>入力項目　※想定される各種条件を入力してください</t>
    <rPh sb="0" eb="4">
      <t>ニュウリョクコウモク</t>
    </rPh>
    <rPh sb="6" eb="8">
      <t>ソウテイ</t>
    </rPh>
    <rPh sb="11" eb="15">
      <t>カクシュジョウケン</t>
    </rPh>
    <rPh sb="16" eb="18">
      <t>ニュウリョク</t>
    </rPh>
    <phoneticPr fontId="1"/>
  </si>
  <si>
    <t>新技術の導入効果（参考値）</t>
    <rPh sb="0" eb="3">
      <t>シンギジュツ</t>
    </rPh>
    <rPh sb="4" eb="6">
      <t>ドウニュウ</t>
    </rPh>
    <rPh sb="6" eb="8">
      <t>コウカ</t>
    </rPh>
    <rPh sb="9" eb="12">
      <t>サンコウチ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</si>
  <si>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【B-2】</t>
    </r>
    <r>
      <rPr>
        <sz val="11"/>
        <color theme="1"/>
        <rFont val="游ゴシック"/>
        <family val="2"/>
        <charset val="128"/>
        <scheme val="minor"/>
      </rPr>
      <t>1日あたり閲覧回数</t>
    </r>
    <rPh sb="6" eb="7">
      <t>ニチ</t>
    </rPh>
    <rPh sb="10" eb="12">
      <t>エツラン</t>
    </rPh>
    <rPh sb="12" eb="14">
      <t>カイスウ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</si>
  <si>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【B-4】</t>
    </r>
    <r>
      <rPr>
        <sz val="11"/>
        <color theme="1"/>
        <rFont val="游ゴシック"/>
        <family val="2"/>
        <charset val="128"/>
        <scheme val="minor"/>
      </rPr>
      <t>対象エリアの来訪者数の年間増加率</t>
    </r>
    <rPh sb="5" eb="7">
      <t>タイショウ</t>
    </rPh>
    <rPh sb="11" eb="15">
      <t>ライホウシャスウ</t>
    </rPh>
    <rPh sb="16" eb="21">
      <t>ネンカンゾウカリツ</t>
    </rPh>
    <phoneticPr fontId="1"/>
  </si>
  <si>
    <t>登録者千人あたり、対象エリアの来訪者数の年間増加率【参考】</t>
    <rPh sb="0" eb="3">
      <t>トウロクシャ</t>
    </rPh>
    <rPh sb="3" eb="5">
      <t>センニン</t>
    </rPh>
    <rPh sb="9" eb="11">
      <t>タイショウ</t>
    </rPh>
    <rPh sb="15" eb="19">
      <t>ライホウシャスウ</t>
    </rPh>
    <rPh sb="20" eb="22">
      <t>ネンカン</t>
    </rPh>
    <rPh sb="22" eb="25">
      <t>ゾウカリツ</t>
    </rPh>
    <rPh sb="26" eb="28">
      <t>サンコウ</t>
    </rPh>
    <phoneticPr fontId="1"/>
  </si>
  <si>
    <t>自治体A</t>
    <rPh sb="0" eb="3">
      <t>ジチタイ</t>
    </rPh>
    <phoneticPr fontId="1"/>
  </si>
  <si>
    <t>自治体D</t>
    <rPh sb="0" eb="3">
      <t>ジチタイ</t>
    </rPh>
    <phoneticPr fontId="1"/>
  </si>
  <si>
    <t>参考図表（下部に添付）</t>
    <rPh sb="0" eb="4">
      <t>サンコウズヒョウ</t>
    </rPh>
    <rPh sb="5" eb="7">
      <t>カブ</t>
    </rPh>
    <rPh sb="8" eb="10">
      <t>テンプ</t>
    </rPh>
    <phoneticPr fontId="1"/>
  </si>
  <si>
    <t>京都府自治体A</t>
    <rPh sb="0" eb="3">
      <t>キョウトフ</t>
    </rPh>
    <rPh sb="3" eb="6">
      <t>ジチタイ</t>
    </rPh>
    <phoneticPr fontId="1"/>
  </si>
  <si>
    <t>ー</t>
    <phoneticPr fontId="1"/>
  </si>
  <si>
    <t>人口</t>
    <rPh sb="0" eb="2">
      <t>ジンコウ</t>
    </rPh>
    <phoneticPr fontId="1"/>
  </si>
  <si>
    <t>人口密度</t>
    <rPh sb="0" eb="4">
      <t>ジンコウミツド</t>
    </rPh>
    <phoneticPr fontId="1"/>
  </si>
  <si>
    <t>人/㎢</t>
    <rPh sb="0" eb="1">
      <t>ニン</t>
    </rPh>
    <phoneticPr fontId="1"/>
  </si>
  <si>
    <t>市域面積</t>
    <rPh sb="0" eb="2">
      <t>シイキ</t>
    </rPh>
    <rPh sb="2" eb="4">
      <t>メンセキ</t>
    </rPh>
    <phoneticPr fontId="1"/>
  </si>
  <si>
    <t>新技術の導入条件</t>
    <rPh sb="0" eb="3">
      <t>シンギジュツ</t>
    </rPh>
    <rPh sb="4" eb="6">
      <t>ドウニュウ</t>
    </rPh>
    <rPh sb="6" eb="8">
      <t>ジョウケン</t>
    </rPh>
    <phoneticPr fontId="1"/>
  </si>
  <si>
    <t>新技術の導入条件</t>
    <rPh sb="0" eb="3">
      <t>シンギジュツ</t>
    </rPh>
    <rPh sb="4" eb="5">
      <t>シルベ</t>
    </rPh>
    <rPh sb="5" eb="6">
      <t>ニュウ</t>
    </rPh>
    <rPh sb="6" eb="8">
      <t>ジョウケン</t>
    </rPh>
    <phoneticPr fontId="1"/>
  </si>
  <si>
    <t>都市の空間特性・地域における生活の特性</t>
    <rPh sb="8" eb="10">
      <t>チイキ</t>
    </rPh>
    <rPh sb="14" eb="16">
      <t>セイカツ</t>
    </rPh>
    <rPh sb="17" eb="19">
      <t>トクセイ</t>
    </rPh>
    <phoneticPr fontId="1"/>
  </si>
  <si>
    <t>事例自治体の算出例</t>
    <phoneticPr fontId="1"/>
  </si>
  <si>
    <t>※アプリには投入量の概念がないため、このシートでは事例自治体における実績値を参考値として示しています</t>
    <phoneticPr fontId="1"/>
  </si>
  <si>
    <t>基礎情報（参考）</t>
    <rPh sb="0" eb="2">
      <t>キソ</t>
    </rPh>
    <rPh sb="2" eb="4">
      <t>ジョウホウ</t>
    </rPh>
    <rPh sb="5" eb="7">
      <t>サンコウ</t>
    </rPh>
    <phoneticPr fontId="1"/>
  </si>
  <si>
    <t>令和２年国勢調査</t>
    <phoneticPr fontId="1"/>
  </si>
  <si>
    <t>令和２年国勢調査</t>
  </si>
  <si>
    <t>㎢</t>
  </si>
  <si>
    <t>事例自治体の実績より※</t>
    <phoneticPr fontId="1"/>
  </si>
  <si>
    <t>千人</t>
    <rPh sb="0" eb="1">
      <t>セン</t>
    </rPh>
    <rPh sb="1" eb="2">
      <t>ヒト</t>
    </rPh>
    <phoneticPr fontId="1"/>
  </si>
  <si>
    <t>※データの取得実績がないため、算出例のみ参考として掲載しています。</t>
    <rPh sb="5" eb="7">
      <t>シュトク</t>
    </rPh>
    <rPh sb="7" eb="9">
      <t>ジッセキ</t>
    </rPh>
    <rPh sb="15" eb="17">
      <t>サンシュツ</t>
    </rPh>
    <rPh sb="17" eb="18">
      <t>レイ</t>
    </rPh>
    <rPh sb="20" eb="22">
      <t>サンコウ</t>
    </rPh>
    <rPh sb="25" eb="27">
      <t>ケイサイ</t>
    </rPh>
    <phoneticPr fontId="1"/>
  </si>
  <si>
    <t>導入効果原単位</t>
    <rPh sb="0" eb="2">
      <t>ドウニュウ</t>
    </rPh>
    <rPh sb="2" eb="4">
      <t>コウカ</t>
    </rPh>
    <rPh sb="4" eb="7">
      <t>ゲンタンイ</t>
    </rPh>
    <phoneticPr fontId="1"/>
  </si>
  <si>
    <t>事例自治体を参考とした導入効果原単位</t>
    <rPh sb="0" eb="2">
      <t>ジレイ</t>
    </rPh>
    <rPh sb="2" eb="5">
      <t>ジチタイ</t>
    </rPh>
    <rPh sb="6" eb="8">
      <t>サンコウ</t>
    </rPh>
    <rPh sb="11" eb="13">
      <t>ドウニュウ</t>
    </rPh>
    <rPh sb="13" eb="15">
      <t>コウカ</t>
    </rPh>
    <rPh sb="15" eb="18">
      <t>ゲンタンイ</t>
    </rPh>
    <phoneticPr fontId="1"/>
  </si>
  <si>
    <t>事例自治体の算出例</t>
    <rPh sb="0" eb="5">
      <t>ジレイジチタイ</t>
    </rPh>
    <rPh sb="6" eb="9">
      <t>サンシュツレイ</t>
    </rPh>
    <phoneticPr fontId="1"/>
  </si>
  <si>
    <t>導入個所数</t>
    <rPh sb="0" eb="2">
      <t>ドウニュウ</t>
    </rPh>
    <rPh sb="2" eb="5">
      <t>カショスウ</t>
    </rPh>
    <phoneticPr fontId="1"/>
  </si>
  <si>
    <t>◆新技術導入による都市問題解決効果簡易計算シート</t>
    <rPh sb="17" eb="19">
      <t>カンイ</t>
    </rPh>
    <rPh sb="19" eb="21">
      <t>ケイサン</t>
    </rPh>
    <phoneticPr fontId="1"/>
  </si>
  <si>
    <t>※注意：原単位は、地域の特性等を考慮せず、事例自治体の実績値のみから算出しているため、あくまで参考値としてご参照ください。</t>
    <rPh sb="4" eb="7">
      <t>ゲンタンイ</t>
    </rPh>
    <phoneticPr fontId="1"/>
  </si>
  <si>
    <t>新技術導入に係る費用（参考値）</t>
    <rPh sb="0" eb="3">
      <t>シンギジュツ</t>
    </rPh>
    <rPh sb="3" eb="5">
      <t>ドウニュウ</t>
    </rPh>
    <rPh sb="6" eb="7">
      <t>カカ</t>
    </rPh>
    <rPh sb="8" eb="10">
      <t>ヒヨウ</t>
    </rPh>
    <rPh sb="11" eb="14">
      <t>サンコウチ</t>
    </rPh>
    <phoneticPr fontId="1"/>
  </si>
  <si>
    <t>万円/台</t>
    <rPh sb="0" eb="2">
      <t>マンエン</t>
    </rPh>
    <rPh sb="3" eb="4">
      <t>ダイ</t>
    </rPh>
    <phoneticPr fontId="1"/>
  </si>
  <si>
    <t>万円/年/台</t>
    <rPh sb="0" eb="2">
      <t>マンエン</t>
    </rPh>
    <rPh sb="3" eb="4">
      <t>ネン</t>
    </rPh>
    <rPh sb="5" eb="6">
      <t>ダイ</t>
    </rPh>
    <phoneticPr fontId="1"/>
  </si>
  <si>
    <t>・札幌市ヒアリングより（R2年度までのインストール数）
※インストール数の情報のみのため、集計からは除外</t>
    <rPh sb="1" eb="4">
      <t>サッポロシ</t>
    </rPh>
    <rPh sb="14" eb="16">
      <t>ネンド</t>
    </rPh>
    <rPh sb="25" eb="26">
      <t>スウ</t>
    </rPh>
    <rPh sb="35" eb="36">
      <t>スウ</t>
    </rPh>
    <rPh sb="37" eb="39">
      <t>ジョウホウ</t>
    </rPh>
    <rPh sb="45" eb="47">
      <t>シュウケイ</t>
    </rPh>
    <rPh sb="50" eb="52">
      <t>ジョガイ</t>
    </rPh>
    <phoneticPr fontId="1"/>
  </si>
  <si>
    <t>事例自治体の例</t>
    <phoneticPr fontId="1"/>
  </si>
  <si>
    <t>B-1　1日あたり閲覧回数（デジタルサイネージ）</t>
    <phoneticPr fontId="1"/>
  </si>
  <si>
    <t>B-1　1日あたり閲覧回数（統合型アプリ）</t>
    <rPh sb="5" eb="6">
      <t>ニチ</t>
    </rPh>
    <rPh sb="9" eb="11">
      <t>エツラン</t>
    </rPh>
    <rPh sb="11" eb="13">
      <t>カイスウ</t>
    </rPh>
    <rPh sb="14" eb="17">
      <t>トウゴウガタ</t>
    </rPh>
    <phoneticPr fontId="1"/>
  </si>
  <si>
    <t>B-3　対象エリアへの来訪者数の増加率（デジタルサイネージ）の評価【参考】</t>
    <rPh sb="4" eb="6">
      <t>タイショウ</t>
    </rPh>
    <rPh sb="11" eb="14">
      <t>ライホウシャ</t>
    </rPh>
    <rPh sb="14" eb="15">
      <t>スウ</t>
    </rPh>
    <rPh sb="16" eb="18">
      <t>ゾウカ</t>
    </rPh>
    <rPh sb="18" eb="19">
      <t>リツ</t>
    </rPh>
    <rPh sb="31" eb="33">
      <t>ヒョウカ</t>
    </rPh>
    <rPh sb="34" eb="36">
      <t>サンコウ</t>
    </rPh>
    <phoneticPr fontId="1"/>
  </si>
  <si>
    <t>B-3　対象エリアへの来訪者数の増加率の評価（統合型アプリ）【参考】</t>
    <rPh sb="4" eb="6">
      <t>タイショウ</t>
    </rPh>
    <rPh sb="11" eb="14">
      <t>ライホウシャ</t>
    </rPh>
    <rPh sb="14" eb="15">
      <t>スウ</t>
    </rPh>
    <rPh sb="16" eb="18">
      <t>ゾウカ</t>
    </rPh>
    <rPh sb="18" eb="19">
      <t>リツ</t>
    </rPh>
    <rPh sb="20" eb="22">
      <t>ヒョウカ</t>
    </rPh>
    <rPh sb="23" eb="26">
      <t>トウゴウガタ</t>
    </rPh>
    <rPh sb="31" eb="33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</si>
</sst>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8"/>
      <color theme="4" tint="-0.24997711111789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2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wrapText="1"/>
    </xf>
    <xf numFmtId="38" fontId="0" fillId="0" borderId="0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7" borderId="0" xfId="0" applyFill="1" applyAlignment="1">
      <alignment vertical="center" wrapText="1"/>
    </xf>
    <xf numFmtId="0" fontId="0" fillId="3" borderId="1" xfId="0" applyFill="1" applyBorder="1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76" fontId="0" fillId="4" borderId="1" xfId="0" applyNumberForma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8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38" fontId="0" fillId="0" borderId="8" xfId="1" applyFont="1" applyBorder="1" applyAlignment="1">
      <alignment vertical="center" wrapText="1"/>
    </xf>
    <xf numFmtId="176" fontId="0" fillId="4" borderId="8" xfId="0" applyNumberForma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8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0" borderId="9" xfId="0" applyBorder="1">
      <alignment vertical="center"/>
    </xf>
    <xf numFmtId="0" fontId="0" fillId="3" borderId="8" xfId="0" applyFill="1" applyBorder="1">
      <alignment vertical="center"/>
    </xf>
    <xf numFmtId="38" fontId="0" fillId="0" borderId="8" xfId="1" applyFont="1" applyBorder="1" applyAlignment="1">
      <alignment vertical="center"/>
    </xf>
    <xf numFmtId="0" fontId="0" fillId="4" borderId="8" xfId="0" applyFill="1" applyBorder="1">
      <alignment vertical="center"/>
    </xf>
    <xf numFmtId="176" fontId="0" fillId="4" borderId="8" xfId="0" applyNumberFormat="1" applyFill="1" applyBorder="1">
      <alignment vertical="center"/>
    </xf>
    <xf numFmtId="0" fontId="0" fillId="0" borderId="11" xfId="0" applyBorder="1">
      <alignment vertical="center"/>
    </xf>
    <xf numFmtId="38" fontId="0" fillId="0" borderId="8" xfId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3" fillId="0" borderId="0" xfId="0" applyFont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2" borderId="8" xfId="0" applyFont="1" applyFill="1" applyBorder="1">
      <alignment vertical="center"/>
    </xf>
    <xf numFmtId="0" fontId="0" fillId="2" borderId="0" xfId="0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2" fillId="0" borderId="8" xfId="0" applyFont="1" applyBorder="1">
      <alignment vertical="center"/>
    </xf>
    <xf numFmtId="0" fontId="0" fillId="0" borderId="0" xfId="0" applyBorder="1" applyAlignment="1">
      <alignment vertical="center" wrapText="1"/>
    </xf>
    <xf numFmtId="38" fontId="0" fillId="0" borderId="9" xfId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7" borderId="9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8" borderId="8" xfId="0" applyFont="1" applyFill="1" applyBorder="1">
      <alignment vertical="center"/>
    </xf>
    <xf numFmtId="0" fontId="0" fillId="8" borderId="0" xfId="0" applyFill="1" applyBorder="1" applyAlignment="1">
      <alignment vertical="center" wrapText="1"/>
    </xf>
    <xf numFmtId="0" fontId="0" fillId="8" borderId="0" xfId="0" applyFill="1" applyBorder="1" applyAlignment="1">
      <alignment horizontal="center" vertical="center"/>
    </xf>
    <xf numFmtId="0" fontId="0" fillId="8" borderId="9" xfId="0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1" fontId="0" fillId="0" borderId="9" xfId="0" applyNumberFormat="1" applyFill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2" xfId="0" applyBorder="1" applyAlignment="1">
      <alignment vertical="center" wrapText="1"/>
    </xf>
    <xf numFmtId="0" fontId="2" fillId="9" borderId="5" xfId="0" applyFont="1" applyFill="1" applyBorder="1" applyAlignment="1"/>
    <xf numFmtId="0" fontId="0" fillId="9" borderId="6" xfId="0" applyFill="1" applyBorder="1" applyAlignment="1">
      <alignment wrapText="1"/>
    </xf>
    <xf numFmtId="0" fontId="2" fillId="9" borderId="7" xfId="0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2" borderId="8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17" fillId="0" borderId="0" xfId="0" applyFont="1" applyBorder="1" applyAlignment="1">
      <alignment vertical="center" wrapText="1"/>
    </xf>
    <xf numFmtId="0" fontId="2" fillId="5" borderId="8" xfId="0" applyFon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2" fontId="0" fillId="4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0" fontId="6" fillId="11" borderId="2" xfId="0" applyFont="1" applyFill="1" applyBorder="1">
      <alignment vertical="center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wrapText="1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5" borderId="0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177" fontId="9" fillId="4" borderId="1" xfId="3" applyNumberFormat="1" applyFont="1" applyFill="1" applyBorder="1" applyAlignment="1">
      <alignment vertical="center" wrapText="1"/>
    </xf>
    <xf numFmtId="0" fontId="14" fillId="3" borderId="8" xfId="0" applyFont="1" applyFill="1" applyBorder="1">
      <alignment vertical="center"/>
    </xf>
    <xf numFmtId="0" fontId="8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9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2" fillId="7" borderId="8" xfId="0" applyFont="1" applyFill="1" applyBorder="1">
      <alignment vertical="center"/>
    </xf>
    <xf numFmtId="0" fontId="0" fillId="0" borderId="12" xfId="0" applyBorder="1">
      <alignment vertical="center"/>
    </xf>
    <xf numFmtId="176" fontId="8" fillId="11" borderId="1" xfId="0" applyNumberFormat="1" applyFont="1" applyFill="1" applyBorder="1" applyAlignment="1">
      <alignment vertical="center" wrapText="1"/>
    </xf>
    <xf numFmtId="176" fontId="9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vertical="center" wrapText="1"/>
    </xf>
    <xf numFmtId="177" fontId="9" fillId="11" borderId="1" xfId="3" applyNumberFormat="1" applyFont="1" applyFill="1" applyBorder="1" applyAlignment="1">
      <alignment vertical="center" wrapText="1"/>
    </xf>
    <xf numFmtId="0" fontId="2" fillId="7" borderId="10" xfId="0" applyFont="1" applyFill="1" applyBorder="1">
      <alignment vertical="center"/>
    </xf>
    <xf numFmtId="0" fontId="0" fillId="7" borderId="11" xfId="0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2" fillId="5" borderId="19" xfId="0" applyFont="1" applyFill="1" applyBorder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176" fontId="0" fillId="0" borderId="8" xfId="0" applyNumberForma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ill="1" applyBorder="1">
      <alignment vertical="center"/>
    </xf>
    <xf numFmtId="0" fontId="6" fillId="0" borderId="8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33840130600627"/>
          <c:y val="7.7283942421526655E-2"/>
          <c:w val="0.76558323272355788"/>
          <c:h val="0.727960522676226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'②B-1閲覧回数_アプリ'!$Y$31:$Y$32</c:f>
              <c:strCache>
                <c:ptCount val="2"/>
                <c:pt idx="0">
                  <c:v>自治体A</c:v>
                </c:pt>
                <c:pt idx="1">
                  <c:v>自治体D</c:v>
                </c:pt>
              </c:strCache>
            </c:strRef>
          </c:cat>
          <c:val>
            <c:numRef>
              <c:f>'②B-1閲覧回数_アプリ'!$AB$31:$AB$32</c:f>
              <c:numCache>
                <c:formatCode>General</c:formatCode>
                <c:ptCount val="2"/>
                <c:pt idx="0">
                  <c:v>2.6</c:v>
                </c:pt>
                <c:pt idx="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C-4944-804F-A51CF805D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26383359"/>
        <c:axId val="1626383839"/>
      </c:barChart>
      <c:catAx>
        <c:axId val="162638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626383839"/>
        <c:crosses val="autoZero"/>
        <c:auto val="1"/>
        <c:lblAlgn val="ctr"/>
        <c:lblOffset val="100"/>
        <c:noMultiLvlLbl val="0"/>
      </c:catAx>
      <c:valAx>
        <c:axId val="162638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登録者千人あたり</a:t>
                </a:r>
                <a:endParaRPr lang="en-US" altLang="ja-JP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  <a:p>
                <a:pPr>
                  <a:defRPr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r>
                  <a:rPr lang="ja-JP" altLang="en-US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日閲覧回数</a:t>
                </a:r>
                <a:r>
                  <a:rPr lang="en-US" altLang="ja-JP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(</a:t>
                </a:r>
                <a:r>
                  <a:rPr lang="ja-JP" altLang="en-US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回</a:t>
                </a:r>
                <a:r>
                  <a:rPr lang="en-US" altLang="ja-JP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)</a:t>
                </a:r>
                <a:endParaRPr lang="ja-JP" altLang="en-US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62638335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1</xdr:rowOff>
    </xdr:from>
    <xdr:to>
      <xdr:col>6</xdr:col>
      <xdr:colOff>472700</xdr:colOff>
      <xdr:row>1</xdr:row>
      <xdr:rowOff>337188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F77650E-CF16-4BC6-A473-48E0FBBEAEAB}"/>
            </a:ext>
          </a:extLst>
        </xdr:cNvPr>
        <xdr:cNvSpPr/>
      </xdr:nvSpPr>
      <xdr:spPr>
        <a:xfrm>
          <a:off x="244928" y="421822"/>
          <a:ext cx="5180772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437606</xdr:colOff>
      <xdr:row>27</xdr:row>
      <xdr:rowOff>665934</xdr:rowOff>
    </xdr:from>
    <xdr:to>
      <xdr:col>35</xdr:col>
      <xdr:colOff>21499</xdr:colOff>
      <xdr:row>34</xdr:row>
      <xdr:rowOff>84534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29C55A-98F4-8283-131D-0E4736585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204107</xdr:colOff>
      <xdr:row>0</xdr:row>
      <xdr:rowOff>381000</xdr:rowOff>
    </xdr:from>
    <xdr:to>
      <xdr:col>6</xdr:col>
      <xdr:colOff>431879</xdr:colOff>
      <xdr:row>1</xdr:row>
      <xdr:rowOff>296366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3A0CD11-A4FE-43E7-8D94-2ABD659D9407}"/>
            </a:ext>
          </a:extLst>
        </xdr:cNvPr>
        <xdr:cNvSpPr/>
      </xdr:nvSpPr>
      <xdr:spPr>
        <a:xfrm>
          <a:off x="204107" y="381000"/>
          <a:ext cx="5180772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0</xdr:row>
      <xdr:rowOff>408215</xdr:rowOff>
    </xdr:from>
    <xdr:to>
      <xdr:col>4</xdr:col>
      <xdr:colOff>132522</xdr:colOff>
      <xdr:row>1</xdr:row>
      <xdr:rowOff>323581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2F4037D-9EB4-4634-8470-750DEBF676D2}"/>
            </a:ext>
          </a:extLst>
        </xdr:cNvPr>
        <xdr:cNvSpPr/>
      </xdr:nvSpPr>
      <xdr:spPr>
        <a:xfrm>
          <a:off x="217714" y="408215"/>
          <a:ext cx="5180772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1</xdr:row>
      <xdr:rowOff>13608</xdr:rowOff>
    </xdr:from>
    <xdr:to>
      <xdr:col>4</xdr:col>
      <xdr:colOff>445487</xdr:colOff>
      <xdr:row>1</xdr:row>
      <xdr:rowOff>350795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CA3EFFA-3DA3-4D0B-A350-3DBAE0B7B4A7}"/>
            </a:ext>
          </a:extLst>
        </xdr:cNvPr>
        <xdr:cNvSpPr/>
      </xdr:nvSpPr>
      <xdr:spPr>
        <a:xfrm>
          <a:off x="217715" y="435429"/>
          <a:ext cx="5180772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</xdr:colOff>
      <xdr:row>40</xdr:row>
      <xdr:rowOff>205740</xdr:rowOff>
    </xdr:from>
    <xdr:to>
      <xdr:col>10</xdr:col>
      <xdr:colOff>194483</xdr:colOff>
      <xdr:row>57</xdr:row>
      <xdr:rowOff>24961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11424F4-0E10-457D-8EED-3622B955B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6160" y="9349740"/>
          <a:ext cx="5383703" cy="370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-kensin.net/news/1141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1518-4478-489F-9369-D65838E26379}">
  <dimension ref="B1:S38"/>
  <sheetViews>
    <sheetView showGridLines="0" tabSelected="1" zoomScale="70" zoomScaleNormal="70" workbookViewId="0">
      <selection activeCell="B4" sqref="B4:H4"/>
    </sheetView>
  </sheetViews>
  <sheetFormatPr defaultRowHeight="18.75" x14ac:dyDescent="0.4"/>
  <cols>
    <col min="1" max="2" width="3" customWidth="1"/>
    <col min="3" max="3" width="25.125" style="4" customWidth="1"/>
    <col min="4" max="4" width="10.125" style="4" customWidth="1"/>
    <col min="5" max="5" width="6.875" customWidth="1"/>
    <col min="6" max="6" width="9.875" customWidth="1"/>
    <col min="8" max="8" width="26.875" style="4" customWidth="1"/>
    <col min="9" max="9" width="4" customWidth="1"/>
    <col min="10" max="10" width="3" customWidth="1"/>
    <col min="11" max="11" width="30.25" customWidth="1"/>
    <col min="12" max="12" width="10.75" customWidth="1"/>
    <col min="14" max="14" width="41.25" customWidth="1"/>
    <col min="15" max="15" width="3.375" customWidth="1"/>
    <col min="16" max="16" width="10.75" customWidth="1"/>
    <col min="18" max="18" width="40" customWidth="1"/>
    <col min="19" max="19" width="15.75" customWidth="1"/>
  </cols>
  <sheetData>
    <row r="1" spans="2:19" ht="33" x14ac:dyDescent="0.4">
      <c r="B1" s="2" t="s">
        <v>138</v>
      </c>
      <c r="J1" s="45"/>
    </row>
    <row r="2" spans="2:19" ht="33.75" thickBot="1" x14ac:dyDescent="0.45">
      <c r="B2" s="2"/>
    </row>
    <row r="3" spans="2:19" ht="30.75" thickBot="1" x14ac:dyDescent="0.45">
      <c r="B3" s="144" t="s">
        <v>145</v>
      </c>
      <c r="C3" s="145"/>
      <c r="D3" s="145"/>
      <c r="E3" s="145"/>
      <c r="F3" s="145"/>
      <c r="G3" s="145"/>
      <c r="H3" s="146"/>
      <c r="J3" s="150" t="s">
        <v>136</v>
      </c>
      <c r="K3" s="151"/>
      <c r="L3" s="151"/>
      <c r="M3" s="151"/>
      <c r="N3" s="151"/>
      <c r="O3" s="151"/>
      <c r="P3" s="151"/>
      <c r="Q3" s="151"/>
      <c r="R3" s="152"/>
    </row>
    <row r="4" spans="2:19" ht="24.75" thickBot="1" x14ac:dyDescent="0.45">
      <c r="B4" s="147" t="s">
        <v>108</v>
      </c>
      <c r="C4" s="148"/>
      <c r="D4" s="148"/>
      <c r="E4" s="148"/>
      <c r="F4" s="148"/>
      <c r="G4" s="148"/>
      <c r="H4" s="149"/>
      <c r="J4" s="158" t="s">
        <v>124</v>
      </c>
      <c r="K4" s="159"/>
      <c r="L4" s="141" t="s">
        <v>11</v>
      </c>
      <c r="M4" s="142"/>
      <c r="N4" s="143"/>
      <c r="O4" s="56"/>
      <c r="P4" s="141" t="s">
        <v>116</v>
      </c>
      <c r="Q4" s="142"/>
      <c r="R4" s="143"/>
    </row>
    <row r="5" spans="2:19" x14ac:dyDescent="0.4">
      <c r="B5" s="70" t="s">
        <v>124</v>
      </c>
      <c r="C5" s="71"/>
      <c r="D5" s="71"/>
      <c r="E5" s="71"/>
      <c r="F5" s="71"/>
      <c r="G5" s="71"/>
      <c r="H5" s="72" t="s">
        <v>0</v>
      </c>
      <c r="J5" s="160"/>
      <c r="K5" s="161"/>
      <c r="L5" s="22"/>
      <c r="M5" s="53"/>
      <c r="N5" s="23" t="s">
        <v>0</v>
      </c>
      <c r="O5" s="53"/>
      <c r="P5" s="22"/>
      <c r="Q5" s="53"/>
      <c r="R5" s="23" t="s">
        <v>0</v>
      </c>
      <c r="S5" s="11"/>
    </row>
    <row r="6" spans="2:19" ht="3" customHeight="1" x14ac:dyDescent="0.4">
      <c r="B6" s="79"/>
      <c r="C6" s="49"/>
      <c r="D6" s="49"/>
      <c r="E6" s="50"/>
      <c r="F6" s="50"/>
      <c r="G6" s="50"/>
      <c r="H6" s="51"/>
      <c r="J6" s="47"/>
      <c r="K6" s="48"/>
      <c r="L6" s="22"/>
      <c r="M6" s="53"/>
      <c r="N6" s="24"/>
      <c r="O6" s="53"/>
      <c r="P6" s="22"/>
      <c r="Q6" s="53"/>
      <c r="R6" s="24"/>
      <c r="S6" s="1"/>
    </row>
    <row r="7" spans="2:19" ht="19.5" customHeight="1" x14ac:dyDescent="0.4">
      <c r="B7" s="52"/>
      <c r="C7" s="53"/>
      <c r="D7" s="13"/>
      <c r="E7" s="13"/>
      <c r="F7" s="13"/>
      <c r="G7" s="13"/>
      <c r="H7" s="54"/>
      <c r="J7" s="52"/>
      <c r="K7" s="53"/>
      <c r="L7" s="22"/>
      <c r="M7" s="53"/>
      <c r="N7" s="25"/>
      <c r="O7" s="53"/>
      <c r="P7" s="22"/>
      <c r="Q7" s="53"/>
      <c r="R7" s="25"/>
    </row>
    <row r="8" spans="2:19" ht="30.75" customHeight="1" x14ac:dyDescent="0.4">
      <c r="B8" s="33"/>
      <c r="D8" s="87"/>
      <c r="E8" s="56"/>
      <c r="F8" s="56"/>
      <c r="G8" s="56"/>
      <c r="H8" s="25"/>
      <c r="J8" s="52"/>
      <c r="K8" s="53" t="s">
        <v>12</v>
      </c>
      <c r="L8" s="26">
        <v>4380</v>
      </c>
      <c r="M8" s="53" t="s">
        <v>15</v>
      </c>
      <c r="N8" s="25" t="s">
        <v>36</v>
      </c>
      <c r="O8" s="53"/>
      <c r="P8" s="26">
        <v>40000</v>
      </c>
      <c r="Q8" s="53" t="s">
        <v>15</v>
      </c>
      <c r="R8" s="25" t="s">
        <v>107</v>
      </c>
    </row>
    <row r="9" spans="2:19" ht="30.75" customHeight="1" x14ac:dyDescent="0.4">
      <c r="B9" s="33"/>
      <c r="D9" s="87"/>
      <c r="E9" s="56"/>
      <c r="F9" s="56"/>
      <c r="G9" s="56"/>
      <c r="H9" s="25"/>
      <c r="J9" s="52"/>
      <c r="K9" s="53" t="s">
        <v>13</v>
      </c>
      <c r="L9" s="26">
        <v>99</v>
      </c>
      <c r="M9" s="53" t="s">
        <v>14</v>
      </c>
      <c r="N9" s="25"/>
      <c r="O9" s="53"/>
      <c r="P9" s="26">
        <v>364</v>
      </c>
      <c r="Q9" s="53" t="s">
        <v>14</v>
      </c>
      <c r="R9" s="25"/>
      <c r="S9" s="4"/>
    </row>
    <row r="10" spans="2:19" x14ac:dyDescent="0.4">
      <c r="B10" s="33"/>
      <c r="C10" s="53"/>
      <c r="D10" s="53"/>
      <c r="E10" s="56"/>
      <c r="F10" s="56"/>
      <c r="G10" s="56"/>
      <c r="H10" s="25"/>
      <c r="J10" s="33"/>
      <c r="K10" s="53"/>
      <c r="L10" s="22"/>
      <c r="M10" s="53"/>
      <c r="N10" s="25"/>
      <c r="O10" s="53"/>
      <c r="P10" s="22"/>
      <c r="Q10" s="53"/>
      <c r="R10" s="25"/>
      <c r="S10" s="4"/>
    </row>
    <row r="11" spans="2:19" x14ac:dyDescent="0.4">
      <c r="B11" s="100" t="s">
        <v>122</v>
      </c>
      <c r="C11" s="16"/>
      <c r="D11" s="16"/>
      <c r="E11" s="16"/>
      <c r="F11" s="16"/>
      <c r="G11" s="16"/>
      <c r="H11" s="57"/>
      <c r="J11" s="52" t="s">
        <v>1</v>
      </c>
      <c r="K11" s="53"/>
      <c r="L11" s="22"/>
      <c r="M11" s="53"/>
      <c r="N11" s="25"/>
      <c r="O11" s="53"/>
      <c r="P11" s="22"/>
      <c r="Q11" s="53"/>
      <c r="R11" s="25"/>
    </row>
    <row r="12" spans="2:19" ht="3" customHeight="1" x14ac:dyDescent="0.4">
      <c r="B12" s="47"/>
      <c r="C12" s="12"/>
      <c r="D12" s="12"/>
      <c r="E12" s="12"/>
      <c r="F12" s="12"/>
      <c r="G12" s="12"/>
      <c r="H12" s="12"/>
      <c r="J12" s="47"/>
      <c r="K12" s="48"/>
      <c r="L12" s="22"/>
      <c r="M12" s="53"/>
      <c r="N12" s="25"/>
      <c r="O12" s="53"/>
      <c r="P12" s="22"/>
      <c r="Q12" s="53"/>
      <c r="R12" s="25"/>
    </row>
    <row r="13" spans="2:19" ht="22.5" customHeight="1" x14ac:dyDescent="0.4">
      <c r="B13" s="33"/>
      <c r="C13" s="53"/>
      <c r="D13" s="53"/>
      <c r="E13" s="56"/>
      <c r="F13" s="56"/>
      <c r="G13" s="56"/>
      <c r="H13" s="25"/>
      <c r="J13" s="52"/>
      <c r="K13" s="53"/>
      <c r="L13" s="27"/>
      <c r="M13" s="13"/>
      <c r="N13" s="25"/>
      <c r="O13" s="53"/>
      <c r="P13" s="27"/>
      <c r="Q13" s="13"/>
      <c r="R13" s="25"/>
    </row>
    <row r="14" spans="2:19" ht="34.5" customHeight="1" x14ac:dyDescent="0.4">
      <c r="B14" s="33"/>
      <c r="C14" s="4" t="s">
        <v>16</v>
      </c>
      <c r="D14" s="17">
        <v>1</v>
      </c>
      <c r="E14" s="4" t="s">
        <v>2</v>
      </c>
      <c r="F14" s="56"/>
      <c r="G14" s="56"/>
      <c r="H14" s="25"/>
      <c r="J14" s="33"/>
      <c r="K14" s="53" t="s">
        <v>16</v>
      </c>
      <c r="L14" s="26">
        <v>1</v>
      </c>
      <c r="M14" s="53" t="s">
        <v>2</v>
      </c>
      <c r="N14" s="25"/>
      <c r="O14" s="53"/>
      <c r="P14" s="26">
        <v>3</v>
      </c>
      <c r="Q14" s="53" t="s">
        <v>2</v>
      </c>
      <c r="R14" s="25"/>
    </row>
    <row r="15" spans="2:19" x14ac:dyDescent="0.4">
      <c r="B15" s="33"/>
      <c r="C15" s="53"/>
      <c r="D15" s="53"/>
      <c r="E15" s="56"/>
      <c r="F15" s="56"/>
      <c r="G15" s="56"/>
      <c r="H15" s="25"/>
      <c r="J15" s="33"/>
      <c r="K15" s="53"/>
      <c r="L15" s="22"/>
      <c r="M15" s="53"/>
      <c r="N15" s="25"/>
      <c r="O15" s="53"/>
      <c r="P15" s="22"/>
      <c r="Q15" s="53"/>
      <c r="R15" s="25"/>
    </row>
    <row r="16" spans="2:19" x14ac:dyDescent="0.4">
      <c r="B16" s="94" t="s">
        <v>135</v>
      </c>
      <c r="C16" s="95"/>
      <c r="D16" s="99"/>
      <c r="E16" s="97"/>
      <c r="F16" s="97"/>
      <c r="G16" s="97"/>
      <c r="H16" s="98"/>
      <c r="J16" s="52" t="s">
        <v>4</v>
      </c>
      <c r="K16" s="53"/>
      <c r="L16" s="22"/>
      <c r="M16" s="53"/>
      <c r="N16" s="25"/>
      <c r="O16" s="53"/>
      <c r="P16" s="22"/>
      <c r="Q16" s="53"/>
      <c r="R16" s="25"/>
    </row>
    <row r="17" spans="2:19" ht="3" customHeight="1" x14ac:dyDescent="0.4">
      <c r="B17" s="79"/>
      <c r="C17" s="49"/>
      <c r="D17" s="49"/>
      <c r="E17" s="50"/>
      <c r="F17" s="50"/>
      <c r="G17" s="50"/>
      <c r="H17" s="51"/>
      <c r="J17" s="47"/>
      <c r="K17" s="48"/>
      <c r="L17" s="22"/>
      <c r="M17" s="53"/>
      <c r="N17" s="25"/>
      <c r="O17" s="53"/>
      <c r="P17" s="22"/>
      <c r="Q17" s="53"/>
      <c r="R17" s="25"/>
    </row>
    <row r="18" spans="2:19" ht="19.5" customHeight="1" x14ac:dyDescent="0.4">
      <c r="B18" s="33"/>
      <c r="C18" s="53"/>
      <c r="D18" s="53"/>
      <c r="E18" s="56"/>
      <c r="F18" s="56"/>
      <c r="G18" s="56"/>
      <c r="H18" s="25"/>
      <c r="J18" s="33"/>
      <c r="K18" s="53"/>
      <c r="L18" s="22"/>
      <c r="M18" s="53"/>
      <c r="N18" s="25"/>
      <c r="O18" s="53"/>
      <c r="P18" s="22"/>
      <c r="Q18" s="53"/>
      <c r="R18" s="25"/>
    </row>
    <row r="19" spans="2:19" ht="37.5" x14ac:dyDescent="0.4">
      <c r="B19" s="33"/>
      <c r="C19" s="4" t="s">
        <v>19</v>
      </c>
      <c r="D19" s="102">
        <f>P19</f>
        <v>36.6</v>
      </c>
      <c r="E19" s="15" t="s">
        <v>40</v>
      </c>
      <c r="F19" s="103">
        <f>L19</f>
        <v>44.2</v>
      </c>
      <c r="G19" s="80" t="s">
        <v>18</v>
      </c>
      <c r="H19" s="44" t="s">
        <v>131</v>
      </c>
      <c r="J19" s="33"/>
      <c r="K19" s="64" t="s">
        <v>110</v>
      </c>
      <c r="L19" s="28">
        <f>ROUND(L8/L9/L14,1)</f>
        <v>44.2</v>
      </c>
      <c r="M19" s="53" t="s">
        <v>18</v>
      </c>
      <c r="N19" s="25"/>
      <c r="O19" s="53"/>
      <c r="P19" s="28">
        <f>ROUND(P8/P9/P14,1)</f>
        <v>36.6</v>
      </c>
      <c r="Q19" s="53" t="s">
        <v>18</v>
      </c>
      <c r="R19" s="25"/>
    </row>
    <row r="20" spans="2:19" x14ac:dyDescent="0.4">
      <c r="B20" s="155" t="s">
        <v>139</v>
      </c>
      <c r="C20" s="156"/>
      <c r="D20" s="156"/>
      <c r="E20" s="156"/>
      <c r="F20" s="156"/>
      <c r="G20" s="156"/>
      <c r="H20" s="157"/>
      <c r="J20" s="33"/>
      <c r="K20" s="64"/>
      <c r="L20" s="122"/>
      <c r="M20" s="87"/>
      <c r="N20" s="123"/>
      <c r="O20" s="87"/>
      <c r="P20" s="122"/>
      <c r="Q20" s="53"/>
      <c r="R20" s="25"/>
    </row>
    <row r="21" spans="2:19" x14ac:dyDescent="0.4">
      <c r="B21" s="155"/>
      <c r="C21" s="156"/>
      <c r="D21" s="156"/>
      <c r="E21" s="156"/>
      <c r="F21" s="156"/>
      <c r="G21" s="156"/>
      <c r="H21" s="157"/>
      <c r="J21" s="33"/>
      <c r="K21" s="53"/>
      <c r="L21" s="22"/>
      <c r="M21" s="53"/>
      <c r="N21" s="25"/>
      <c r="O21" s="53"/>
      <c r="P21" s="22"/>
      <c r="Q21" s="53"/>
      <c r="R21" s="25"/>
    </row>
    <row r="22" spans="2:19" x14ac:dyDescent="0.4">
      <c r="B22" s="59" t="s">
        <v>109</v>
      </c>
      <c r="C22" s="60"/>
      <c r="D22" s="60"/>
      <c r="E22" s="61"/>
      <c r="F22" s="61"/>
      <c r="G22" s="61"/>
      <c r="H22" s="62"/>
      <c r="J22" s="52" t="s">
        <v>6</v>
      </c>
      <c r="K22" s="53"/>
      <c r="L22" s="22"/>
      <c r="M22" s="53"/>
      <c r="N22" s="25"/>
      <c r="O22" s="53"/>
      <c r="P22" s="22"/>
      <c r="Q22" s="53"/>
      <c r="R22" s="25"/>
    </row>
    <row r="23" spans="2:19" ht="3" customHeight="1" x14ac:dyDescent="0.4">
      <c r="B23" s="79"/>
      <c r="C23" s="49"/>
      <c r="D23" s="49"/>
      <c r="E23" s="63"/>
      <c r="F23" s="63"/>
      <c r="G23" s="63"/>
      <c r="H23" s="51"/>
      <c r="J23" s="47"/>
      <c r="K23" s="48"/>
      <c r="L23" s="22"/>
      <c r="M23" s="53"/>
      <c r="N23" s="25"/>
      <c r="O23" s="53"/>
      <c r="P23" s="22"/>
      <c r="Q23" s="53"/>
      <c r="R23" s="25"/>
      <c r="S23" s="4"/>
    </row>
    <row r="24" spans="2:19" ht="16.5" customHeight="1" x14ac:dyDescent="0.4">
      <c r="B24" s="33"/>
      <c r="C24" s="53"/>
      <c r="D24" s="53"/>
      <c r="E24" s="58"/>
      <c r="F24" s="58"/>
      <c r="G24" s="58"/>
      <c r="H24" s="25"/>
      <c r="J24" s="33"/>
      <c r="K24" s="53"/>
      <c r="L24" s="22"/>
      <c r="M24" s="53"/>
      <c r="N24" s="25"/>
      <c r="O24" s="53"/>
      <c r="P24" s="22"/>
      <c r="Q24" s="53"/>
      <c r="R24" s="25"/>
      <c r="S24" s="4"/>
    </row>
    <row r="25" spans="2:19" ht="96.75" customHeight="1" x14ac:dyDescent="0.4">
      <c r="B25" s="33"/>
      <c r="C25" s="19" t="s">
        <v>110</v>
      </c>
      <c r="D25" s="20">
        <f>D14*D19</f>
        <v>36.6</v>
      </c>
      <c r="E25" s="11" t="s">
        <v>40</v>
      </c>
      <c r="F25" s="20">
        <f>D14*F19</f>
        <v>44.2</v>
      </c>
      <c r="G25" s="80" t="s">
        <v>20</v>
      </c>
      <c r="H25" s="73" t="s">
        <v>126</v>
      </c>
      <c r="J25" s="33"/>
      <c r="K25" s="53" t="s">
        <v>7</v>
      </c>
      <c r="L25" s="29">
        <v>1358</v>
      </c>
      <c r="M25" s="53" t="s">
        <v>43</v>
      </c>
      <c r="N25" s="30" t="s">
        <v>44</v>
      </c>
      <c r="O25" s="53"/>
      <c r="P25" s="26">
        <v>400</v>
      </c>
      <c r="Q25" s="53" t="s">
        <v>43</v>
      </c>
      <c r="R25" s="32" t="s">
        <v>49</v>
      </c>
    </row>
    <row r="26" spans="2:19" ht="107.25" customHeight="1" x14ac:dyDescent="0.4">
      <c r="B26" s="33"/>
      <c r="C26" s="53"/>
      <c r="D26" s="53"/>
      <c r="E26" s="56"/>
      <c r="F26" s="56"/>
      <c r="G26" s="56"/>
      <c r="H26" s="25"/>
      <c r="J26" s="33"/>
      <c r="K26" s="53" t="s">
        <v>8</v>
      </c>
      <c r="L26" s="29">
        <v>247</v>
      </c>
      <c r="M26" s="53" t="s">
        <v>46</v>
      </c>
      <c r="N26" s="30" t="s">
        <v>45</v>
      </c>
      <c r="O26" s="53"/>
      <c r="P26" s="26">
        <v>100</v>
      </c>
      <c r="Q26" s="53" t="s">
        <v>46</v>
      </c>
      <c r="R26" s="30" t="s">
        <v>50</v>
      </c>
      <c r="S26" s="6"/>
    </row>
    <row r="27" spans="2:19" ht="19.5" thickBot="1" x14ac:dyDescent="0.45">
      <c r="B27" s="107" t="s">
        <v>140</v>
      </c>
      <c r="C27" s="108"/>
      <c r="D27" s="108"/>
      <c r="E27" s="109"/>
      <c r="F27" s="108"/>
      <c r="G27" s="109"/>
      <c r="H27" s="110"/>
      <c r="J27" s="153" t="s">
        <v>127</v>
      </c>
      <c r="K27" s="154"/>
      <c r="L27" s="22"/>
      <c r="M27" s="53"/>
      <c r="N27" s="25"/>
      <c r="O27" s="56"/>
      <c r="P27" s="33"/>
      <c r="Q27" s="56"/>
      <c r="R27" s="36"/>
      <c r="S27" s="7"/>
    </row>
    <row r="28" spans="2:19" ht="3" customHeight="1" x14ac:dyDescent="0.4">
      <c r="B28" s="111"/>
      <c r="C28" s="112"/>
      <c r="D28" s="112"/>
      <c r="E28" s="113"/>
      <c r="F28" s="112"/>
      <c r="G28" s="113"/>
      <c r="H28" s="113"/>
      <c r="J28" s="74"/>
      <c r="K28" s="77"/>
      <c r="L28" s="22"/>
      <c r="M28" s="53"/>
      <c r="N28" s="25"/>
      <c r="O28" s="56"/>
      <c r="P28" s="33"/>
      <c r="Q28" s="56"/>
      <c r="R28" s="36"/>
    </row>
    <row r="29" spans="2:19" ht="34.5" customHeight="1" x14ac:dyDescent="0.4">
      <c r="B29" s="114"/>
      <c r="E29" s="115"/>
      <c r="F29" s="4"/>
      <c r="G29" s="115"/>
      <c r="H29" s="116"/>
      <c r="J29" s="137" t="s">
        <v>118</v>
      </c>
      <c r="K29" s="138"/>
      <c r="L29" s="27">
        <v>518757</v>
      </c>
      <c r="M29" s="53" t="s">
        <v>3</v>
      </c>
      <c r="N29" s="25" t="s">
        <v>128</v>
      </c>
      <c r="O29" s="56"/>
      <c r="P29" s="33"/>
      <c r="Q29" s="56"/>
      <c r="R29" s="36"/>
    </row>
    <row r="30" spans="2:19" ht="34.5" customHeight="1" x14ac:dyDescent="0.4">
      <c r="B30" s="114"/>
      <c r="C30" s="4" t="s">
        <v>7</v>
      </c>
      <c r="D30" s="117">
        <f>P25</f>
        <v>400</v>
      </c>
      <c r="E30" s="118" t="s">
        <v>40</v>
      </c>
      <c r="F30" s="117">
        <f>L25</f>
        <v>1358</v>
      </c>
      <c r="G30" s="115" t="s">
        <v>141</v>
      </c>
      <c r="H30" s="116"/>
      <c r="J30" s="137" t="s">
        <v>119</v>
      </c>
      <c r="K30" s="138"/>
      <c r="L30" s="22">
        <v>1244.5</v>
      </c>
      <c r="M30" s="53" t="s">
        <v>120</v>
      </c>
      <c r="N30" s="25"/>
      <c r="O30" s="56"/>
      <c r="P30" s="33"/>
      <c r="Q30" s="56"/>
      <c r="R30" s="36"/>
    </row>
    <row r="31" spans="2:19" ht="34.5" customHeight="1" thickBot="1" x14ac:dyDescent="0.45">
      <c r="B31" s="114"/>
      <c r="C31" s="4" t="s">
        <v>8</v>
      </c>
      <c r="D31" s="117">
        <f>P26</f>
        <v>100</v>
      </c>
      <c r="E31" s="118" t="s">
        <v>40</v>
      </c>
      <c r="F31" s="117">
        <f>L26</f>
        <v>247</v>
      </c>
      <c r="G31" s="115" t="s">
        <v>142</v>
      </c>
      <c r="H31" s="116"/>
      <c r="J31" s="139" t="s">
        <v>121</v>
      </c>
      <c r="K31" s="140"/>
      <c r="L31" s="75">
        <v>416.85</v>
      </c>
      <c r="M31" s="31" t="s">
        <v>130</v>
      </c>
      <c r="N31" s="69"/>
      <c r="O31" s="41"/>
      <c r="P31" s="68"/>
      <c r="Q31" s="41"/>
      <c r="R31" s="101"/>
    </row>
    <row r="32" spans="2:19" ht="19.5" thickBot="1" x14ac:dyDescent="0.45">
      <c r="B32" s="119"/>
      <c r="C32" s="14"/>
      <c r="D32" s="14"/>
      <c r="E32" s="120"/>
      <c r="F32" s="14"/>
      <c r="G32" s="120"/>
      <c r="H32" s="121"/>
      <c r="L32" s="5"/>
    </row>
    <row r="33" spans="12:12" x14ac:dyDescent="0.4">
      <c r="L33" s="5"/>
    </row>
    <row r="34" spans="12:12" x14ac:dyDescent="0.4">
      <c r="L34" s="5"/>
    </row>
    <row r="35" spans="12:12" x14ac:dyDescent="0.4">
      <c r="L35" s="5"/>
    </row>
    <row r="36" spans="12:12" x14ac:dyDescent="0.4">
      <c r="L36" s="5"/>
    </row>
    <row r="37" spans="12:12" x14ac:dyDescent="0.4">
      <c r="L37" s="5"/>
    </row>
    <row r="38" spans="12:12" x14ac:dyDescent="0.4">
      <c r="L38" s="5"/>
    </row>
  </sheetData>
  <mergeCells count="11">
    <mergeCell ref="J30:K30"/>
    <mergeCell ref="J31:K31"/>
    <mergeCell ref="L4:N4"/>
    <mergeCell ref="P4:R4"/>
    <mergeCell ref="B3:H3"/>
    <mergeCell ref="B4:H4"/>
    <mergeCell ref="J3:R3"/>
    <mergeCell ref="J27:K27"/>
    <mergeCell ref="J29:K29"/>
    <mergeCell ref="B20:H21"/>
    <mergeCell ref="J4:K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B9-9926-4EF5-89F6-25103D16FCEE}">
  <dimension ref="B1:AH38"/>
  <sheetViews>
    <sheetView showGridLines="0" zoomScale="70" zoomScaleNormal="70" workbookViewId="0">
      <selection activeCell="B4" sqref="B4:H4"/>
    </sheetView>
  </sheetViews>
  <sheetFormatPr defaultRowHeight="18.75" x14ac:dyDescent="0.4"/>
  <cols>
    <col min="1" max="2" width="3" customWidth="1"/>
    <col min="3" max="3" width="25.375" style="4" customWidth="1"/>
    <col min="4" max="4" width="9.875" style="4" customWidth="1"/>
    <col min="5" max="5" width="6.875" customWidth="1"/>
    <col min="6" max="6" width="9" customWidth="1"/>
    <col min="8" max="8" width="17.25" style="4" customWidth="1"/>
    <col min="9" max="9" width="4" customWidth="1"/>
    <col min="10" max="10" width="3" customWidth="1"/>
    <col min="11" max="11" width="30.875" customWidth="1"/>
    <col min="12" max="12" width="13.25" customWidth="1"/>
    <col min="14" max="14" width="40.375" customWidth="1"/>
    <col min="15" max="15" width="3.625" customWidth="1"/>
    <col min="16" max="16" width="14" customWidth="1"/>
    <col min="18" max="18" width="43" customWidth="1"/>
    <col min="19" max="19" width="3" customWidth="1"/>
    <col min="20" max="20" width="13.625" customWidth="1"/>
    <col min="22" max="22" width="41.375" customWidth="1"/>
    <col min="23" max="23" width="15.75" customWidth="1"/>
  </cols>
  <sheetData>
    <row r="1" spans="2:34" ht="33" x14ac:dyDescent="0.4">
      <c r="B1" s="2" t="s">
        <v>138</v>
      </c>
      <c r="J1" s="45"/>
    </row>
    <row r="2" spans="2:34" ht="33.75" thickBot="1" x14ac:dyDescent="0.45">
      <c r="B2" s="2"/>
    </row>
    <row r="3" spans="2:34" ht="39" customHeight="1" thickBot="1" x14ac:dyDescent="0.45">
      <c r="B3" s="144" t="s">
        <v>146</v>
      </c>
      <c r="C3" s="145"/>
      <c r="D3" s="145"/>
      <c r="E3" s="145"/>
      <c r="F3" s="145"/>
      <c r="G3" s="145"/>
      <c r="H3" s="146"/>
      <c r="J3" s="150" t="s">
        <v>125</v>
      </c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2"/>
    </row>
    <row r="4" spans="2:34" ht="20.25" thickBot="1" x14ac:dyDescent="0.45">
      <c r="B4" s="147" t="s">
        <v>108</v>
      </c>
      <c r="C4" s="148"/>
      <c r="D4" s="148"/>
      <c r="E4" s="148"/>
      <c r="F4" s="148"/>
      <c r="G4" s="148"/>
      <c r="H4" s="149"/>
      <c r="J4" s="158" t="s">
        <v>124</v>
      </c>
      <c r="K4" s="159"/>
      <c r="L4" s="162" t="s">
        <v>11</v>
      </c>
      <c r="M4" s="163"/>
      <c r="N4" s="164"/>
      <c r="O4" s="56"/>
      <c r="P4" s="162" t="s">
        <v>26</v>
      </c>
      <c r="Q4" s="163"/>
      <c r="R4" s="164"/>
      <c r="S4" s="56"/>
      <c r="T4" s="162" t="s">
        <v>30</v>
      </c>
      <c r="U4" s="163"/>
      <c r="V4" s="164"/>
      <c r="W4" s="1"/>
      <c r="X4" s="165" t="s">
        <v>115</v>
      </c>
      <c r="Y4" s="165"/>
      <c r="Z4" s="165"/>
      <c r="AA4" s="165"/>
      <c r="AB4" s="165"/>
      <c r="AC4" s="165"/>
      <c r="AD4" s="165"/>
      <c r="AE4" s="165"/>
      <c r="AF4" s="165"/>
      <c r="AG4" s="165"/>
      <c r="AH4" s="165"/>
    </row>
    <row r="5" spans="2:34" x14ac:dyDescent="0.4">
      <c r="B5" s="70" t="s">
        <v>124</v>
      </c>
      <c r="C5" s="71"/>
      <c r="D5" s="71"/>
      <c r="E5" s="71"/>
      <c r="F5" s="71"/>
      <c r="G5" s="71"/>
      <c r="H5" s="72" t="s">
        <v>0</v>
      </c>
      <c r="J5" s="160"/>
      <c r="K5" s="161"/>
      <c r="L5" s="33"/>
      <c r="M5" s="56"/>
      <c r="N5" s="34" t="s">
        <v>0</v>
      </c>
      <c r="O5" s="56"/>
      <c r="P5" s="33"/>
      <c r="Q5" s="56"/>
      <c r="R5" s="34" t="s">
        <v>0</v>
      </c>
      <c r="S5" s="56"/>
      <c r="T5" s="33"/>
      <c r="U5" s="56"/>
      <c r="V5" s="34" t="s">
        <v>0</v>
      </c>
      <c r="W5" s="1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</row>
    <row r="6" spans="2:34" ht="3" customHeight="1" x14ac:dyDescent="0.4">
      <c r="B6" s="79"/>
      <c r="C6" s="49"/>
      <c r="D6" s="49"/>
      <c r="E6" s="50"/>
      <c r="F6" s="50"/>
      <c r="G6" s="50"/>
      <c r="H6" s="51"/>
      <c r="J6" s="47"/>
      <c r="K6" s="77"/>
      <c r="L6" s="33"/>
      <c r="M6" s="56"/>
      <c r="N6" s="35"/>
      <c r="O6" s="56"/>
      <c r="P6" s="33"/>
      <c r="Q6" s="56"/>
      <c r="R6" s="35"/>
      <c r="S6" s="56"/>
      <c r="T6" s="33"/>
      <c r="U6" s="56"/>
      <c r="V6" s="3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2:34" ht="18" customHeight="1" x14ac:dyDescent="0.4">
      <c r="B7" s="52"/>
      <c r="C7" s="53"/>
      <c r="D7" s="13"/>
      <c r="E7" s="13"/>
      <c r="F7" s="13"/>
      <c r="G7" s="13"/>
      <c r="H7" s="54"/>
      <c r="J7" s="52"/>
      <c r="K7" s="56"/>
      <c r="L7" s="33"/>
      <c r="M7" s="56"/>
      <c r="N7" s="36"/>
      <c r="O7" s="56"/>
      <c r="P7" s="33"/>
      <c r="Q7" s="56"/>
      <c r="R7" s="36"/>
      <c r="S7" s="56"/>
      <c r="T7" s="33"/>
      <c r="U7" s="56"/>
      <c r="V7" s="36"/>
    </row>
    <row r="8" spans="2:34" ht="75" x14ac:dyDescent="0.4">
      <c r="B8" s="33"/>
      <c r="C8" s="55" t="s">
        <v>104</v>
      </c>
      <c r="D8" s="17">
        <v>2</v>
      </c>
      <c r="E8" s="56" t="s">
        <v>132</v>
      </c>
      <c r="F8" s="56"/>
      <c r="G8" s="56"/>
      <c r="H8" s="25"/>
      <c r="J8" s="52"/>
      <c r="K8" s="56" t="s">
        <v>35</v>
      </c>
      <c r="L8" s="37">
        <f>1095+614+111+7880</f>
        <v>9700</v>
      </c>
      <c r="M8" s="56" t="s">
        <v>3</v>
      </c>
      <c r="N8" s="25" t="s">
        <v>39</v>
      </c>
      <c r="O8" s="56"/>
      <c r="P8" s="37">
        <v>10940</v>
      </c>
      <c r="Q8" s="56" t="s">
        <v>3</v>
      </c>
      <c r="R8" s="30" t="s">
        <v>143</v>
      </c>
      <c r="S8" s="56"/>
      <c r="T8" s="37">
        <v>1552</v>
      </c>
      <c r="U8" s="56" t="s">
        <v>3</v>
      </c>
      <c r="V8" s="30" t="s">
        <v>51</v>
      </c>
      <c r="W8" s="7"/>
    </row>
    <row r="9" spans="2:34" ht="40.5" customHeight="1" x14ac:dyDescent="0.4">
      <c r="B9" s="33"/>
      <c r="C9" s="53"/>
      <c r="D9" s="83"/>
      <c r="E9" s="56"/>
      <c r="F9" s="56"/>
      <c r="G9" s="56"/>
      <c r="H9" s="25"/>
      <c r="J9" s="52"/>
      <c r="K9" s="56" t="s">
        <v>13</v>
      </c>
      <c r="L9" s="37">
        <v>30</v>
      </c>
      <c r="M9" s="56" t="s">
        <v>14</v>
      </c>
      <c r="N9" s="25"/>
      <c r="O9" s="56"/>
      <c r="P9" s="29" t="s">
        <v>103</v>
      </c>
      <c r="Q9" s="56" t="s">
        <v>14</v>
      </c>
      <c r="R9" s="25" t="s">
        <v>27</v>
      </c>
      <c r="S9" s="56"/>
      <c r="T9" s="37">
        <v>81</v>
      </c>
      <c r="U9" s="56" t="s">
        <v>14</v>
      </c>
      <c r="V9" s="25"/>
      <c r="W9" s="4"/>
    </row>
    <row r="10" spans="2:34" x14ac:dyDescent="0.4">
      <c r="B10" s="33"/>
      <c r="C10" s="53"/>
      <c r="D10" s="53"/>
      <c r="E10" s="56"/>
      <c r="F10" s="56"/>
      <c r="G10" s="56"/>
      <c r="H10" s="25"/>
      <c r="J10" s="33"/>
      <c r="K10" s="56"/>
      <c r="L10" s="33"/>
      <c r="M10" s="56"/>
      <c r="N10" s="36"/>
      <c r="O10" s="56"/>
      <c r="P10" s="33"/>
      <c r="Q10" s="56"/>
      <c r="R10" s="36"/>
      <c r="S10" s="56"/>
      <c r="T10" s="33"/>
      <c r="U10" s="56"/>
      <c r="V10" s="36"/>
    </row>
    <row r="11" spans="2:34" x14ac:dyDescent="0.4">
      <c r="B11" s="94" t="s">
        <v>135</v>
      </c>
      <c r="C11" s="95"/>
      <c r="D11" s="99"/>
      <c r="E11" s="97"/>
      <c r="F11" s="97"/>
      <c r="G11" s="97"/>
      <c r="H11" s="98"/>
      <c r="J11" s="52" t="s">
        <v>1</v>
      </c>
      <c r="K11" s="56"/>
      <c r="L11" s="33"/>
      <c r="M11" s="56"/>
      <c r="N11" s="36"/>
      <c r="O11" s="56"/>
      <c r="P11" s="33"/>
      <c r="Q11" s="56"/>
      <c r="R11" s="36"/>
      <c r="S11" s="56"/>
      <c r="T11" s="33"/>
      <c r="U11" s="56"/>
      <c r="V11" s="36"/>
    </row>
    <row r="12" spans="2:34" ht="3" customHeight="1" x14ac:dyDescent="0.4">
      <c r="B12" s="79"/>
      <c r="C12" s="49"/>
      <c r="D12" s="49"/>
      <c r="E12" s="50"/>
      <c r="F12" s="50"/>
      <c r="G12" s="50"/>
      <c r="H12" s="51"/>
      <c r="J12" s="79"/>
      <c r="K12" s="50"/>
      <c r="L12" s="33"/>
      <c r="M12" s="56"/>
      <c r="N12" s="36"/>
      <c r="O12" s="56"/>
      <c r="P12" s="33"/>
      <c r="Q12" s="56"/>
      <c r="R12" s="36"/>
      <c r="S12" s="56"/>
      <c r="T12" s="33"/>
      <c r="U12" s="56"/>
      <c r="V12" s="36"/>
    </row>
    <row r="13" spans="2:34" ht="21" customHeight="1" x14ac:dyDescent="0.4">
      <c r="B13" s="33"/>
      <c r="C13" s="53"/>
      <c r="D13" s="53"/>
      <c r="E13" s="56"/>
      <c r="F13" s="56"/>
      <c r="G13" s="56"/>
      <c r="H13" s="25"/>
      <c r="J13" s="52"/>
      <c r="K13" s="56"/>
      <c r="L13" s="38"/>
      <c r="M13" s="13"/>
      <c r="N13" s="36"/>
      <c r="O13" s="56"/>
      <c r="P13" s="42"/>
      <c r="Q13" s="18"/>
      <c r="R13" s="36"/>
      <c r="S13" s="56"/>
      <c r="T13" s="38"/>
      <c r="U13" s="13"/>
      <c r="V13" s="36"/>
    </row>
    <row r="14" spans="2:34" ht="37.5" x14ac:dyDescent="0.4">
      <c r="B14" s="33"/>
      <c r="C14" s="53" t="s">
        <v>105</v>
      </c>
      <c r="D14" s="104">
        <f>'②B-1閲覧回数_アプリ'!L22</f>
        <v>2.6</v>
      </c>
      <c r="E14" s="132" t="s">
        <v>40</v>
      </c>
      <c r="F14" s="105">
        <f>'②B-1閲覧回数_アプリ'!T22</f>
        <v>4.5</v>
      </c>
      <c r="G14" s="80" t="s">
        <v>54</v>
      </c>
      <c r="H14" s="44" t="s">
        <v>131</v>
      </c>
      <c r="J14" s="33"/>
      <c r="K14" s="56"/>
      <c r="L14" s="33"/>
      <c r="M14" s="56"/>
      <c r="N14" s="36"/>
      <c r="O14" s="56"/>
      <c r="P14" s="33"/>
      <c r="Q14" s="56"/>
      <c r="R14" s="36"/>
      <c r="S14" s="56"/>
      <c r="T14" s="33"/>
      <c r="U14" s="56"/>
      <c r="V14" s="36"/>
    </row>
    <row r="15" spans="2:34" x14ac:dyDescent="0.4">
      <c r="B15" s="155" t="s">
        <v>139</v>
      </c>
      <c r="C15" s="156"/>
      <c r="D15" s="156"/>
      <c r="E15" s="156"/>
      <c r="F15" s="156"/>
      <c r="G15" s="156"/>
      <c r="H15" s="157"/>
      <c r="J15" s="33"/>
      <c r="K15" s="56"/>
      <c r="L15" s="33"/>
      <c r="M15" s="56"/>
      <c r="N15" s="36"/>
      <c r="O15" s="56"/>
      <c r="P15" s="33"/>
      <c r="Q15" s="56"/>
      <c r="R15" s="36"/>
      <c r="S15" s="56"/>
      <c r="T15" s="33"/>
      <c r="U15" s="56"/>
      <c r="V15" s="36"/>
    </row>
    <row r="16" spans="2:34" ht="21" customHeight="1" x14ac:dyDescent="0.4">
      <c r="B16" s="155"/>
      <c r="C16" s="156"/>
      <c r="D16" s="156"/>
      <c r="E16" s="156"/>
      <c r="F16" s="156"/>
      <c r="G16" s="156"/>
      <c r="H16" s="157"/>
      <c r="J16" s="33"/>
      <c r="K16" s="56"/>
      <c r="L16" s="33"/>
      <c r="M16" s="56"/>
      <c r="N16" s="36"/>
      <c r="O16" s="56"/>
      <c r="P16" s="33"/>
      <c r="Q16" s="56"/>
      <c r="R16" s="36"/>
      <c r="S16" s="56"/>
      <c r="T16" s="33"/>
      <c r="U16" s="56"/>
      <c r="V16" s="36"/>
    </row>
    <row r="17" spans="2:28" x14ac:dyDescent="0.4">
      <c r="B17" s="59" t="s">
        <v>109</v>
      </c>
      <c r="C17" s="60"/>
      <c r="D17" s="60"/>
      <c r="E17" s="61"/>
      <c r="F17" s="61"/>
      <c r="G17" s="61"/>
      <c r="H17" s="62"/>
      <c r="J17" s="52" t="s">
        <v>4</v>
      </c>
      <c r="K17" s="56"/>
      <c r="L17" s="33"/>
      <c r="M17" s="56"/>
      <c r="N17" s="36"/>
      <c r="O17" s="56"/>
      <c r="P17" s="33"/>
      <c r="Q17" s="56"/>
      <c r="R17" s="36"/>
      <c r="S17" s="56"/>
      <c r="T17" s="33"/>
      <c r="U17" s="56"/>
      <c r="V17" s="36"/>
    </row>
    <row r="18" spans="2:28" ht="3" customHeight="1" x14ac:dyDescent="0.4">
      <c r="B18" s="79"/>
      <c r="C18" s="49"/>
      <c r="D18" s="49"/>
      <c r="E18" s="63"/>
      <c r="F18" s="63"/>
      <c r="G18" s="63"/>
      <c r="H18" s="51"/>
      <c r="J18" s="79"/>
      <c r="K18" s="50"/>
      <c r="L18" s="33"/>
      <c r="M18" s="56"/>
      <c r="N18" s="36"/>
      <c r="O18" s="56"/>
      <c r="P18" s="33"/>
      <c r="Q18" s="56"/>
      <c r="R18" s="36"/>
      <c r="S18" s="56"/>
      <c r="T18" s="33"/>
      <c r="U18" s="56"/>
      <c r="V18" s="36"/>
    </row>
    <row r="19" spans="2:28" ht="26.25" customHeight="1" x14ac:dyDescent="0.4">
      <c r="B19" s="33"/>
      <c r="C19" s="53"/>
      <c r="D19" s="53"/>
      <c r="E19" s="58"/>
      <c r="F19" s="58"/>
      <c r="G19" s="58"/>
      <c r="H19" s="25"/>
      <c r="J19" s="33"/>
      <c r="K19" s="56"/>
      <c r="L19" s="33"/>
      <c r="M19" s="56"/>
      <c r="N19" s="36"/>
      <c r="O19" s="56"/>
      <c r="P19" s="33"/>
      <c r="Q19" s="56"/>
      <c r="R19" s="36"/>
      <c r="S19" s="56"/>
      <c r="T19" s="33"/>
      <c r="U19" s="56"/>
      <c r="V19" s="36"/>
    </row>
    <row r="20" spans="2:28" ht="43.5" customHeight="1" x14ac:dyDescent="0.4">
      <c r="B20" s="33"/>
      <c r="C20" s="64" t="s">
        <v>110</v>
      </c>
      <c r="D20" s="20">
        <f>D8*D14</f>
        <v>5.2</v>
      </c>
      <c r="E20" s="58" t="s">
        <v>40</v>
      </c>
      <c r="F20" s="20">
        <f>D8*F14</f>
        <v>9</v>
      </c>
      <c r="G20" s="80" t="s">
        <v>20</v>
      </c>
      <c r="H20" s="65"/>
      <c r="J20" s="33"/>
      <c r="K20" s="56" t="s">
        <v>53</v>
      </c>
      <c r="L20" s="39">
        <f>'⑤（参考）登録者数_アプリ'!D8</f>
        <v>124886</v>
      </c>
      <c r="M20" s="56" t="s">
        <v>3</v>
      </c>
      <c r="N20" s="36"/>
      <c r="O20" s="56"/>
      <c r="P20" s="33"/>
      <c r="Q20" s="56"/>
      <c r="R20" s="36"/>
      <c r="S20" s="56"/>
      <c r="T20" s="39">
        <f>'⑤（参考）登録者数_アプリ'!L8</f>
        <v>4270</v>
      </c>
      <c r="U20" s="56" t="s">
        <v>3</v>
      </c>
      <c r="V20" s="36"/>
    </row>
    <row r="21" spans="2:28" ht="29.25" customHeight="1" x14ac:dyDescent="0.4">
      <c r="B21" s="124"/>
      <c r="C21" s="87"/>
      <c r="D21" s="87"/>
      <c r="E21" s="125"/>
      <c r="F21" s="125"/>
      <c r="G21" s="125"/>
      <c r="H21" s="123"/>
      <c r="J21" s="33"/>
      <c r="K21" s="56" t="s">
        <v>17</v>
      </c>
      <c r="L21" s="40">
        <f>ROUND(L8/L9,1)</f>
        <v>323.3</v>
      </c>
      <c r="M21" s="56" t="s">
        <v>20</v>
      </c>
      <c r="N21" s="36"/>
      <c r="O21" s="56"/>
      <c r="P21" s="81" t="s">
        <v>117</v>
      </c>
      <c r="Q21" s="56" t="s">
        <v>20</v>
      </c>
      <c r="R21" s="36"/>
      <c r="S21" s="56"/>
      <c r="T21" s="40">
        <f>ROUND(T8/T9,1)</f>
        <v>19.2</v>
      </c>
      <c r="U21" s="56" t="s">
        <v>20</v>
      </c>
      <c r="V21" s="36"/>
    </row>
    <row r="22" spans="2:28" ht="39" customHeight="1" x14ac:dyDescent="0.4">
      <c r="B22" s="126"/>
      <c r="C22" s="127"/>
      <c r="D22" s="127"/>
      <c r="E22" s="128"/>
      <c r="F22" s="128"/>
      <c r="G22" s="128"/>
      <c r="H22" s="129"/>
      <c r="J22" s="33"/>
      <c r="K22" s="64" t="s">
        <v>110</v>
      </c>
      <c r="L22" s="39">
        <f>ROUND(L21/(L20/1000),1)</f>
        <v>2.6</v>
      </c>
      <c r="M22" s="56" t="s">
        <v>54</v>
      </c>
      <c r="N22" s="36"/>
      <c r="O22" s="56"/>
      <c r="P22" s="82"/>
      <c r="Q22" s="56"/>
      <c r="R22" s="36"/>
      <c r="S22" s="56"/>
      <c r="T22" s="39">
        <f>ROUND(T21/(T20/1000),1)</f>
        <v>4.5</v>
      </c>
      <c r="U22" s="56" t="s">
        <v>54</v>
      </c>
      <c r="V22" s="36"/>
    </row>
    <row r="23" spans="2:28" x14ac:dyDescent="0.4">
      <c r="B23" s="124"/>
      <c r="C23" s="87"/>
      <c r="D23" s="87"/>
      <c r="E23" s="125"/>
      <c r="F23" s="125"/>
      <c r="G23" s="125"/>
      <c r="H23" s="123"/>
      <c r="J23" s="33"/>
      <c r="K23" s="56"/>
      <c r="L23" s="33"/>
      <c r="M23" s="56"/>
      <c r="N23" s="36"/>
      <c r="O23" s="56"/>
      <c r="P23" s="82"/>
      <c r="Q23" s="56"/>
      <c r="R23" s="36"/>
      <c r="S23" s="56"/>
      <c r="T23" s="33"/>
      <c r="U23" s="56"/>
      <c r="V23" s="36"/>
    </row>
    <row r="24" spans="2:28" ht="19.5" thickBot="1" x14ac:dyDescent="0.45">
      <c r="B24" s="107" t="s">
        <v>140</v>
      </c>
      <c r="C24" s="108"/>
      <c r="D24" s="108"/>
      <c r="E24" s="109"/>
      <c r="F24" s="108"/>
      <c r="G24" s="109"/>
      <c r="H24" s="110"/>
      <c r="J24" s="52" t="s">
        <v>6</v>
      </c>
      <c r="K24" s="56"/>
      <c r="L24" s="22"/>
      <c r="M24" s="53"/>
      <c r="N24" s="25"/>
      <c r="O24" s="53"/>
      <c r="P24" s="76"/>
      <c r="Q24" s="53"/>
      <c r="R24" s="25"/>
      <c r="S24" s="56"/>
      <c r="T24" s="22"/>
      <c r="U24" s="53"/>
      <c r="V24" s="25"/>
      <c r="W24" s="4"/>
    </row>
    <row r="25" spans="2:28" ht="3" customHeight="1" x14ac:dyDescent="0.4">
      <c r="B25" s="79"/>
      <c r="C25" s="49"/>
      <c r="D25" s="49"/>
      <c r="E25" s="133"/>
      <c r="F25" s="49"/>
      <c r="G25" s="133"/>
      <c r="H25" s="134"/>
      <c r="J25" s="79"/>
      <c r="K25" s="50"/>
      <c r="L25" s="22"/>
      <c r="M25" s="53"/>
      <c r="N25" s="25"/>
      <c r="O25" s="53"/>
      <c r="P25" s="76"/>
      <c r="Q25" s="53"/>
      <c r="R25" s="25"/>
      <c r="S25" s="56"/>
      <c r="T25" s="22"/>
      <c r="U25" s="53"/>
      <c r="V25" s="25"/>
      <c r="W25" s="4"/>
    </row>
    <row r="26" spans="2:28" ht="36" customHeight="1" x14ac:dyDescent="0.4">
      <c r="B26" s="33"/>
      <c r="C26" s="53"/>
      <c r="D26" s="53"/>
      <c r="E26" s="80"/>
      <c r="F26" s="53"/>
      <c r="G26" s="80"/>
      <c r="H26" s="25"/>
      <c r="J26" s="33"/>
      <c r="K26" s="56"/>
      <c r="L26" s="33"/>
      <c r="M26" s="56"/>
      <c r="N26" s="36"/>
      <c r="O26" s="56"/>
      <c r="P26" s="82"/>
      <c r="Q26" s="56"/>
      <c r="R26" s="36"/>
      <c r="S26" s="56"/>
      <c r="T26" s="33"/>
      <c r="U26" s="56"/>
      <c r="V26" s="36"/>
    </row>
    <row r="27" spans="2:28" ht="56.25" x14ac:dyDescent="0.4">
      <c r="B27" s="33"/>
      <c r="C27" s="53" t="s">
        <v>7</v>
      </c>
      <c r="D27" s="117">
        <f>L27</f>
        <v>1518</v>
      </c>
      <c r="E27" s="135" t="s">
        <v>40</v>
      </c>
      <c r="F27" s="117">
        <f>T27</f>
        <v>2800</v>
      </c>
      <c r="G27" s="80" t="s">
        <v>141</v>
      </c>
      <c r="H27" s="25"/>
      <c r="J27" s="33"/>
      <c r="K27" s="56" t="s">
        <v>7</v>
      </c>
      <c r="L27" s="37">
        <v>1518</v>
      </c>
      <c r="M27" s="56" t="s">
        <v>31</v>
      </c>
      <c r="N27" s="32" t="s">
        <v>47</v>
      </c>
      <c r="O27" s="56"/>
      <c r="P27" s="131" t="s">
        <v>117</v>
      </c>
      <c r="Q27" s="56" t="s">
        <v>31</v>
      </c>
      <c r="R27" s="30"/>
      <c r="S27" s="56"/>
      <c r="T27" s="37">
        <v>2800</v>
      </c>
      <c r="U27" s="56" t="s">
        <v>31</v>
      </c>
      <c r="V27" s="30" t="s">
        <v>33</v>
      </c>
      <c r="W27" s="7"/>
    </row>
    <row r="28" spans="2:28" ht="54" customHeight="1" x14ac:dyDescent="0.4">
      <c r="B28" s="33"/>
      <c r="C28" s="53" t="s">
        <v>8</v>
      </c>
      <c r="D28" s="117">
        <f>T28</f>
        <v>580</v>
      </c>
      <c r="E28" s="135" t="s">
        <v>40</v>
      </c>
      <c r="F28" s="117">
        <f>L28</f>
        <v>703</v>
      </c>
      <c r="G28" s="80" t="s">
        <v>142</v>
      </c>
      <c r="H28" s="25"/>
      <c r="J28" s="33"/>
      <c r="K28" s="56" t="s">
        <v>8</v>
      </c>
      <c r="L28" s="37">
        <v>703</v>
      </c>
      <c r="M28" s="56" t="s">
        <v>32</v>
      </c>
      <c r="N28" s="30" t="s">
        <v>48</v>
      </c>
      <c r="O28" s="56"/>
      <c r="P28" s="131" t="s">
        <v>117</v>
      </c>
      <c r="Q28" s="56" t="s">
        <v>32</v>
      </c>
      <c r="R28" s="30"/>
      <c r="S28" s="56"/>
      <c r="T28" s="37">
        <v>580</v>
      </c>
      <c r="U28" s="56" t="s">
        <v>32</v>
      </c>
      <c r="V28" s="30" t="s">
        <v>34</v>
      </c>
      <c r="W28" s="7"/>
    </row>
    <row r="29" spans="2:28" ht="19.5" thickBot="1" x14ac:dyDescent="0.45">
      <c r="B29" s="68"/>
      <c r="C29" s="31"/>
      <c r="D29" s="31"/>
      <c r="E29" s="136"/>
      <c r="F29" s="31"/>
      <c r="G29" s="136"/>
      <c r="H29" s="69"/>
      <c r="J29" s="153" t="s">
        <v>127</v>
      </c>
      <c r="K29" s="154"/>
      <c r="L29" s="22"/>
      <c r="M29" s="53"/>
      <c r="N29" s="25"/>
      <c r="O29" s="53"/>
      <c r="P29" s="22"/>
      <c r="Q29" s="53"/>
      <c r="R29" s="25"/>
      <c r="S29" s="56"/>
      <c r="T29" s="22"/>
      <c r="U29" s="53"/>
      <c r="V29" s="25"/>
      <c r="W29" s="8"/>
      <c r="X29" t="s">
        <v>55</v>
      </c>
    </row>
    <row r="30" spans="2:28" ht="3" customHeight="1" x14ac:dyDescent="0.4">
      <c r="J30" s="74"/>
      <c r="K30" s="77"/>
      <c r="L30" s="22"/>
      <c r="M30" s="53"/>
      <c r="N30" s="25"/>
      <c r="O30" s="53"/>
      <c r="P30" s="22"/>
      <c r="Q30" s="53"/>
      <c r="R30" s="25"/>
      <c r="S30" s="56"/>
      <c r="T30" s="22"/>
      <c r="U30" s="53"/>
      <c r="V30" s="25"/>
      <c r="Z30" t="s">
        <v>53</v>
      </c>
      <c r="AA30" t="s">
        <v>56</v>
      </c>
      <c r="AB30" t="s">
        <v>57</v>
      </c>
    </row>
    <row r="31" spans="2:28" ht="33.75" customHeight="1" x14ac:dyDescent="0.4">
      <c r="J31" s="137" t="s">
        <v>118</v>
      </c>
      <c r="K31" s="138"/>
      <c r="L31" s="27">
        <v>518757</v>
      </c>
      <c r="M31" s="53" t="s">
        <v>3</v>
      </c>
      <c r="N31" s="25" t="s">
        <v>128</v>
      </c>
      <c r="O31" s="53"/>
      <c r="P31" s="27">
        <v>1973395</v>
      </c>
      <c r="Q31" s="53" t="s">
        <v>3</v>
      </c>
      <c r="R31" s="25" t="s">
        <v>129</v>
      </c>
      <c r="S31" s="56"/>
      <c r="T31" s="27">
        <v>8850</v>
      </c>
      <c r="U31" s="53" t="s">
        <v>3</v>
      </c>
      <c r="V31" s="25" t="s">
        <v>129</v>
      </c>
      <c r="X31" t="s">
        <v>11</v>
      </c>
      <c r="Y31" t="s">
        <v>113</v>
      </c>
      <c r="Z31">
        <f>'⑤（参考）登録者数_アプリ'!D8</f>
        <v>124886</v>
      </c>
      <c r="AA31" s="9">
        <f>L21</f>
        <v>323.3</v>
      </c>
      <c r="AB31">
        <f>L22</f>
        <v>2.6</v>
      </c>
    </row>
    <row r="32" spans="2:28" ht="33.75" customHeight="1" x14ac:dyDescent="0.4">
      <c r="J32" s="137" t="s">
        <v>119</v>
      </c>
      <c r="K32" s="138"/>
      <c r="L32" s="22">
        <v>1244.5</v>
      </c>
      <c r="M32" s="53" t="s">
        <v>120</v>
      </c>
      <c r="N32" s="25"/>
      <c r="O32" s="53"/>
      <c r="P32" s="22">
        <v>1760</v>
      </c>
      <c r="Q32" s="53" t="s">
        <v>120</v>
      </c>
      <c r="R32" s="25"/>
      <c r="S32" s="56"/>
      <c r="T32" s="22">
        <v>26.2</v>
      </c>
      <c r="U32" s="53" t="s">
        <v>120</v>
      </c>
      <c r="V32" s="25"/>
      <c r="X32" t="s">
        <v>30</v>
      </c>
      <c r="Y32" t="s">
        <v>114</v>
      </c>
      <c r="Z32">
        <f>'⑤（参考）登録者数_アプリ'!L8</f>
        <v>4270</v>
      </c>
      <c r="AA32" s="9">
        <f>T21</f>
        <v>19.2</v>
      </c>
      <c r="AB32">
        <f>T22</f>
        <v>4.5</v>
      </c>
    </row>
    <row r="33" spans="10:22" ht="33.75" customHeight="1" thickBot="1" x14ac:dyDescent="0.45">
      <c r="J33" s="139" t="s">
        <v>121</v>
      </c>
      <c r="K33" s="140"/>
      <c r="L33" s="75">
        <v>416.85</v>
      </c>
      <c r="M33" s="31" t="s">
        <v>130</v>
      </c>
      <c r="N33" s="69"/>
      <c r="O33" s="31"/>
      <c r="P33" s="75">
        <v>1121.26</v>
      </c>
      <c r="Q33" s="31" t="s">
        <v>130</v>
      </c>
      <c r="R33" s="69"/>
      <c r="S33" s="41"/>
      <c r="T33" s="75">
        <v>337.58</v>
      </c>
      <c r="U33" s="31" t="s">
        <v>130</v>
      </c>
      <c r="V33" s="69"/>
    </row>
    <row r="34" spans="10:22" x14ac:dyDescent="0.4">
      <c r="L34" s="5"/>
    </row>
    <row r="35" spans="10:22" x14ac:dyDescent="0.4">
      <c r="L35" s="5"/>
    </row>
    <row r="36" spans="10:22" x14ac:dyDescent="0.4">
      <c r="L36" s="5"/>
    </row>
    <row r="37" spans="10:22" x14ac:dyDescent="0.4">
      <c r="L37" s="5"/>
    </row>
    <row r="38" spans="10:22" x14ac:dyDescent="0.4">
      <c r="L38" s="5"/>
    </row>
  </sheetData>
  <mergeCells count="13">
    <mergeCell ref="X4:AH5"/>
    <mergeCell ref="B15:H16"/>
    <mergeCell ref="J4:K5"/>
    <mergeCell ref="J29:K29"/>
    <mergeCell ref="J31:K31"/>
    <mergeCell ref="B3:H3"/>
    <mergeCell ref="B4:H4"/>
    <mergeCell ref="J3:V3"/>
    <mergeCell ref="J33:K33"/>
    <mergeCell ref="L4:N4"/>
    <mergeCell ref="P4:R4"/>
    <mergeCell ref="T4:V4"/>
    <mergeCell ref="J32:K32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5A0F-606F-4C5F-B213-327E666C76E7}">
  <dimension ref="B1:F24"/>
  <sheetViews>
    <sheetView showGridLines="0" zoomScale="70" zoomScaleNormal="70" workbookViewId="0">
      <selection activeCell="B4" sqref="B4:F4"/>
    </sheetView>
  </sheetViews>
  <sheetFormatPr defaultRowHeight="18.75" x14ac:dyDescent="0.4"/>
  <cols>
    <col min="1" max="2" width="3" customWidth="1"/>
    <col min="3" max="3" width="49.125" style="4" customWidth="1"/>
    <col min="4" max="4" width="14" style="4" customWidth="1"/>
    <col min="6" max="6" width="41.25" style="4" customWidth="1"/>
  </cols>
  <sheetData>
    <row r="1" spans="2:6" ht="33" x14ac:dyDescent="0.4">
      <c r="B1" s="2" t="s">
        <v>138</v>
      </c>
    </row>
    <row r="2" spans="2:6" ht="33.75" thickBot="1" x14ac:dyDescent="0.45">
      <c r="B2" s="2"/>
    </row>
    <row r="3" spans="2:6" ht="40.5" customHeight="1" x14ac:dyDescent="0.4">
      <c r="B3" s="144" t="s">
        <v>147</v>
      </c>
      <c r="C3" s="145"/>
      <c r="D3" s="145"/>
      <c r="E3" s="145"/>
      <c r="F3" s="146"/>
    </row>
    <row r="4" spans="2:6" ht="20.25" thickBot="1" x14ac:dyDescent="0.45">
      <c r="B4" s="147" t="s">
        <v>108</v>
      </c>
      <c r="C4" s="148"/>
      <c r="D4" s="148"/>
      <c r="E4" s="148"/>
      <c r="F4" s="149"/>
    </row>
    <row r="5" spans="2:6" x14ac:dyDescent="0.4">
      <c r="B5" s="70" t="s">
        <v>124</v>
      </c>
      <c r="C5" s="71"/>
      <c r="D5" s="71"/>
      <c r="E5" s="71"/>
      <c r="F5" s="72" t="s">
        <v>0</v>
      </c>
    </row>
    <row r="6" spans="2:6" x14ac:dyDescent="0.4">
      <c r="B6" s="79"/>
      <c r="C6" s="49"/>
      <c r="D6" s="49"/>
      <c r="E6" s="50"/>
      <c r="F6" s="51"/>
    </row>
    <row r="7" spans="2:6" ht="3" customHeight="1" x14ac:dyDescent="0.4">
      <c r="B7" s="52"/>
      <c r="C7" s="53"/>
      <c r="D7" s="13"/>
      <c r="E7" s="13"/>
      <c r="F7" s="54"/>
    </row>
    <row r="8" spans="2:6" ht="41.25" customHeight="1" x14ac:dyDescent="0.4">
      <c r="B8" s="52"/>
      <c r="C8" s="55" t="s">
        <v>137</v>
      </c>
      <c r="D8" s="89">
        <v>2</v>
      </c>
      <c r="E8" s="56" t="s">
        <v>2</v>
      </c>
      <c r="F8" s="54"/>
    </row>
    <row r="9" spans="2:6" ht="41.25" customHeight="1" x14ac:dyDescent="0.4">
      <c r="B9" s="33"/>
      <c r="C9" s="55" t="s">
        <v>23</v>
      </c>
      <c r="D9" s="89">
        <v>1500</v>
      </c>
      <c r="E9" s="4" t="s">
        <v>25</v>
      </c>
      <c r="F9" s="25"/>
    </row>
    <row r="10" spans="2:6" ht="41.25" customHeight="1" x14ac:dyDescent="0.4">
      <c r="B10" s="33"/>
      <c r="C10" s="53" t="s">
        <v>24</v>
      </c>
      <c r="D10" s="89">
        <v>3500</v>
      </c>
      <c r="E10" s="4" t="s">
        <v>25</v>
      </c>
      <c r="F10" s="25"/>
    </row>
    <row r="11" spans="2:6" ht="41.25" customHeight="1" x14ac:dyDescent="0.4">
      <c r="B11" s="33"/>
      <c r="C11" s="53" t="s">
        <v>9</v>
      </c>
      <c r="D11" s="89">
        <v>2</v>
      </c>
      <c r="E11" s="4" t="s">
        <v>5</v>
      </c>
      <c r="F11" s="25"/>
    </row>
    <row r="12" spans="2:6" x14ac:dyDescent="0.4">
      <c r="B12" s="33"/>
      <c r="C12" s="53"/>
      <c r="D12" s="90"/>
      <c r="E12" s="56"/>
      <c r="F12" s="25"/>
    </row>
    <row r="13" spans="2:6" x14ac:dyDescent="0.4">
      <c r="B13" s="94" t="s">
        <v>134</v>
      </c>
      <c r="C13" s="95"/>
      <c r="D13" s="96"/>
      <c r="E13" s="97"/>
      <c r="F13" s="98"/>
    </row>
    <row r="14" spans="2:6" ht="3.6" customHeight="1" x14ac:dyDescent="0.4">
      <c r="B14" s="79"/>
      <c r="C14" s="49"/>
      <c r="D14" s="91"/>
      <c r="E14" s="50"/>
      <c r="F14" s="51"/>
    </row>
    <row r="15" spans="2:6" x14ac:dyDescent="0.4">
      <c r="B15" s="33"/>
      <c r="C15" s="88" t="s">
        <v>41</v>
      </c>
      <c r="D15" s="7"/>
      <c r="E15" s="80"/>
      <c r="F15" s="25"/>
    </row>
    <row r="16" spans="2:6" ht="37.5" x14ac:dyDescent="0.4">
      <c r="B16" s="33"/>
      <c r="C16" s="4" t="s">
        <v>112</v>
      </c>
      <c r="D16" s="106">
        <f>(D10-D9)/(D9*D11*D8)</f>
        <v>0.33333333333333331</v>
      </c>
      <c r="E16" s="80" t="s">
        <v>42</v>
      </c>
      <c r="F16" s="44"/>
    </row>
    <row r="17" spans="2:6" x14ac:dyDescent="0.4">
      <c r="B17" s="33"/>
      <c r="D17" s="46"/>
      <c r="E17" s="80"/>
      <c r="F17" s="25"/>
    </row>
    <row r="18" spans="2:6" x14ac:dyDescent="0.4">
      <c r="B18" s="59" t="s">
        <v>4</v>
      </c>
      <c r="C18" s="60"/>
      <c r="D18" s="92"/>
      <c r="E18" s="61"/>
      <c r="F18" s="62"/>
    </row>
    <row r="19" spans="2:6" ht="3.6" customHeight="1" x14ac:dyDescent="0.4">
      <c r="B19" s="79"/>
      <c r="C19" s="49"/>
      <c r="D19" s="91"/>
      <c r="E19" s="63"/>
      <c r="F19" s="51"/>
    </row>
    <row r="20" spans="2:6" x14ac:dyDescent="0.4">
      <c r="B20" s="33"/>
      <c r="C20" s="53"/>
      <c r="D20" s="90"/>
      <c r="E20" s="58"/>
      <c r="F20" s="25"/>
    </row>
    <row r="21" spans="2:6" ht="39" customHeight="1" x14ac:dyDescent="0.4">
      <c r="B21" s="33"/>
      <c r="C21" s="19" t="s">
        <v>111</v>
      </c>
      <c r="D21" s="93">
        <f>D16*D8</f>
        <v>0.66666666666666663</v>
      </c>
      <c r="E21" s="80" t="s">
        <v>10</v>
      </c>
      <c r="F21" s="65"/>
    </row>
    <row r="22" spans="2:6" ht="19.5" thickBot="1" x14ac:dyDescent="0.45">
      <c r="B22" s="66"/>
      <c r="C22" s="14"/>
      <c r="D22" s="14"/>
      <c r="E22" s="21"/>
      <c r="F22" s="67"/>
    </row>
    <row r="23" spans="2:6" ht="24" customHeight="1" x14ac:dyDescent="0.4">
      <c r="B23" s="84" t="s">
        <v>133</v>
      </c>
      <c r="C23" s="85"/>
      <c r="D23" s="85"/>
      <c r="E23" s="86"/>
      <c r="F23" s="85"/>
    </row>
    <row r="24" spans="2:6" ht="3" customHeight="1" x14ac:dyDescent="0.4"/>
  </sheetData>
  <mergeCells count="2">
    <mergeCell ref="B3:F3"/>
    <mergeCell ref="B4:F4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04A7-40E0-4510-A444-77F044CDFD31}">
  <dimension ref="B1:F25"/>
  <sheetViews>
    <sheetView showGridLines="0" zoomScale="70" zoomScaleNormal="70" workbookViewId="0">
      <selection activeCell="B4" sqref="B4:F4"/>
    </sheetView>
  </sheetViews>
  <sheetFormatPr defaultRowHeight="18.75" x14ac:dyDescent="0.4"/>
  <cols>
    <col min="1" max="2" width="3" customWidth="1"/>
    <col min="3" max="3" width="45" style="4" customWidth="1"/>
    <col min="4" max="4" width="14" style="4" customWidth="1"/>
    <col min="6" max="6" width="41.25" style="4" customWidth="1"/>
    <col min="7" max="7" width="6.375" customWidth="1"/>
  </cols>
  <sheetData>
    <row r="1" spans="2:6" ht="33" x14ac:dyDescent="0.4">
      <c r="B1" s="2" t="s">
        <v>138</v>
      </c>
    </row>
    <row r="2" spans="2:6" ht="33.75" thickBot="1" x14ac:dyDescent="0.45">
      <c r="B2" s="2"/>
    </row>
    <row r="3" spans="2:6" ht="48" customHeight="1" x14ac:dyDescent="0.4">
      <c r="B3" s="144" t="s">
        <v>148</v>
      </c>
      <c r="C3" s="145"/>
      <c r="D3" s="145"/>
      <c r="E3" s="145"/>
      <c r="F3" s="146"/>
    </row>
    <row r="4" spans="2:6" ht="20.25" thickBot="1" x14ac:dyDescent="0.45">
      <c r="B4" s="147" t="s">
        <v>108</v>
      </c>
      <c r="C4" s="148"/>
      <c r="D4" s="148"/>
      <c r="E4" s="148"/>
      <c r="F4" s="149"/>
    </row>
    <row r="5" spans="2:6" x14ac:dyDescent="0.4">
      <c r="B5" s="70" t="s">
        <v>124</v>
      </c>
      <c r="C5" s="71"/>
      <c r="D5" s="71"/>
      <c r="E5" s="71"/>
      <c r="F5" s="72" t="s">
        <v>0</v>
      </c>
    </row>
    <row r="6" spans="2:6" ht="3" customHeight="1" x14ac:dyDescent="0.4">
      <c r="B6" s="79"/>
      <c r="C6" s="49"/>
      <c r="D6" s="49"/>
      <c r="E6" s="50"/>
      <c r="F6" s="51"/>
    </row>
    <row r="7" spans="2:6" ht="22.5" customHeight="1" x14ac:dyDescent="0.4">
      <c r="B7" s="52"/>
      <c r="C7" s="53"/>
      <c r="D7" s="13"/>
      <c r="E7" s="13"/>
      <c r="F7" s="54"/>
    </row>
    <row r="8" spans="2:6" ht="33" customHeight="1" x14ac:dyDescent="0.4">
      <c r="B8" s="52"/>
      <c r="C8" s="55" t="s">
        <v>104</v>
      </c>
      <c r="D8" s="89">
        <v>2</v>
      </c>
      <c r="E8" s="56" t="s">
        <v>132</v>
      </c>
      <c r="F8" s="54"/>
    </row>
    <row r="9" spans="2:6" ht="33" customHeight="1" x14ac:dyDescent="0.4">
      <c r="B9" s="33"/>
      <c r="C9" s="55" t="s">
        <v>23</v>
      </c>
      <c r="D9" s="89">
        <v>1500</v>
      </c>
      <c r="E9" s="4" t="s">
        <v>25</v>
      </c>
      <c r="F9" s="25"/>
    </row>
    <row r="10" spans="2:6" ht="33" customHeight="1" x14ac:dyDescent="0.4">
      <c r="B10" s="33"/>
      <c r="C10" s="53" t="s">
        <v>24</v>
      </c>
      <c r="D10" s="89">
        <v>3500</v>
      </c>
      <c r="E10" s="4" t="s">
        <v>25</v>
      </c>
      <c r="F10" s="25"/>
    </row>
    <row r="11" spans="2:6" ht="33" customHeight="1" x14ac:dyDescent="0.4">
      <c r="B11" s="33"/>
      <c r="C11" s="53" t="s">
        <v>9</v>
      </c>
      <c r="D11" s="89">
        <v>2</v>
      </c>
      <c r="E11" s="4" t="s">
        <v>5</v>
      </c>
      <c r="F11" s="25"/>
    </row>
    <row r="12" spans="2:6" x14ac:dyDescent="0.4">
      <c r="B12" s="33"/>
      <c r="C12" s="53"/>
      <c r="D12" s="90"/>
      <c r="E12" s="56"/>
      <c r="F12" s="25"/>
    </row>
    <row r="13" spans="2:6" x14ac:dyDescent="0.4">
      <c r="B13" s="94" t="s">
        <v>134</v>
      </c>
      <c r="C13" s="95"/>
      <c r="D13" s="96"/>
      <c r="E13" s="97"/>
      <c r="F13" s="98"/>
    </row>
    <row r="14" spans="2:6" ht="3" customHeight="1" x14ac:dyDescent="0.4">
      <c r="B14" s="79"/>
      <c r="C14" s="49"/>
      <c r="D14" s="91"/>
      <c r="E14" s="50"/>
      <c r="F14" s="51"/>
    </row>
    <row r="15" spans="2:6" ht="34.5" customHeight="1" x14ac:dyDescent="0.4">
      <c r="B15" s="33"/>
      <c r="C15" s="88" t="s">
        <v>41</v>
      </c>
      <c r="D15" s="7"/>
      <c r="E15" s="80"/>
      <c r="F15" s="25"/>
    </row>
    <row r="16" spans="2:6" ht="42" customHeight="1" x14ac:dyDescent="0.4">
      <c r="B16" s="33"/>
      <c r="C16" s="4" t="s">
        <v>112</v>
      </c>
      <c r="D16" s="106">
        <f>(D10-D9)/(D9*D11*D8)</f>
        <v>0.33333333333333331</v>
      </c>
      <c r="E16" s="80" t="s">
        <v>106</v>
      </c>
      <c r="F16" s="44"/>
    </row>
    <row r="17" spans="2:6" x14ac:dyDescent="0.4">
      <c r="B17" s="33"/>
      <c r="D17" s="46"/>
      <c r="E17" s="80"/>
      <c r="F17" s="25"/>
    </row>
    <row r="18" spans="2:6" x14ac:dyDescent="0.4">
      <c r="B18" s="59" t="s">
        <v>4</v>
      </c>
      <c r="C18" s="60"/>
      <c r="D18" s="92"/>
      <c r="E18" s="61"/>
      <c r="F18" s="62"/>
    </row>
    <row r="19" spans="2:6" ht="3" customHeight="1" x14ac:dyDescent="0.4">
      <c r="B19" s="79"/>
      <c r="C19" s="49"/>
      <c r="D19" s="91"/>
      <c r="E19" s="63"/>
      <c r="F19" s="51"/>
    </row>
    <row r="20" spans="2:6" ht="24.75" customHeight="1" x14ac:dyDescent="0.4">
      <c r="B20" s="33"/>
      <c r="C20" s="53"/>
      <c r="D20" s="90"/>
      <c r="E20" s="58"/>
      <c r="F20" s="25"/>
    </row>
    <row r="21" spans="2:6" ht="42.75" customHeight="1" x14ac:dyDescent="0.4">
      <c r="B21" s="33"/>
      <c r="C21" s="19" t="s">
        <v>111</v>
      </c>
      <c r="D21" s="93">
        <f>D16*D8</f>
        <v>0.66666666666666663</v>
      </c>
      <c r="E21" s="80" t="s">
        <v>10</v>
      </c>
      <c r="F21" s="65"/>
    </row>
    <row r="22" spans="2:6" ht="19.5" thickBot="1" x14ac:dyDescent="0.45">
      <c r="B22" s="66"/>
      <c r="C22" s="14"/>
      <c r="D22" s="14"/>
      <c r="E22" s="21"/>
      <c r="F22" s="67"/>
    </row>
    <row r="23" spans="2:6" x14ac:dyDescent="0.4">
      <c r="B23" s="84" t="s">
        <v>133</v>
      </c>
      <c r="C23" s="85"/>
      <c r="D23" s="85"/>
      <c r="E23" s="86"/>
      <c r="F23" s="85"/>
    </row>
    <row r="24" spans="2:6" ht="3" customHeight="1" x14ac:dyDescent="0.4"/>
    <row r="25" spans="2:6" ht="24.75" customHeight="1" x14ac:dyDescent="0.4"/>
  </sheetData>
  <mergeCells count="2">
    <mergeCell ref="B3:F3"/>
    <mergeCell ref="B4:F4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77C2-9A9E-4606-BE08-65C71D39DA4C}">
  <dimension ref="B2:O26"/>
  <sheetViews>
    <sheetView showGridLines="0" zoomScale="70" zoomScaleNormal="70" workbookViewId="0">
      <selection activeCell="E13" sqref="E13"/>
    </sheetView>
  </sheetViews>
  <sheetFormatPr defaultRowHeight="18.75" x14ac:dyDescent="0.4"/>
  <cols>
    <col min="1" max="1" width="3" customWidth="1"/>
    <col min="2" max="2" width="3.5" customWidth="1"/>
    <col min="3" max="3" width="24.625" customWidth="1"/>
    <col min="4" max="4" width="10.75" customWidth="1"/>
    <col min="6" max="6" width="39.375" customWidth="1"/>
    <col min="7" max="7" width="2.25" customWidth="1"/>
    <col min="8" max="8" width="10.75" customWidth="1"/>
    <col min="10" max="10" width="37.25" customWidth="1"/>
    <col min="11" max="11" width="3.125" customWidth="1"/>
    <col min="12" max="12" width="10.75" customWidth="1"/>
    <col min="14" max="14" width="34.625" customWidth="1"/>
    <col min="15" max="15" width="15.75" customWidth="1"/>
  </cols>
  <sheetData>
    <row r="2" spans="2:15" ht="19.5" thickBot="1" x14ac:dyDescent="0.45"/>
    <row r="3" spans="2:15" ht="39" customHeight="1" thickBot="1" x14ac:dyDescent="0.45">
      <c r="B3" s="150" t="s">
        <v>144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2:15" ht="28.5" customHeight="1" x14ac:dyDescent="0.4">
      <c r="B4" s="158" t="s">
        <v>124</v>
      </c>
      <c r="C4" s="159"/>
      <c r="D4" s="141" t="s">
        <v>11</v>
      </c>
      <c r="E4" s="142"/>
      <c r="F4" s="143"/>
      <c r="G4" s="56"/>
      <c r="H4" s="141" t="s">
        <v>28</v>
      </c>
      <c r="I4" s="142"/>
      <c r="J4" s="143"/>
      <c r="K4" s="56"/>
      <c r="L4" s="141" t="s">
        <v>30</v>
      </c>
      <c r="M4" s="142"/>
      <c r="N4" s="143"/>
      <c r="O4" s="1"/>
    </row>
    <row r="5" spans="2:15" ht="24" x14ac:dyDescent="0.4">
      <c r="B5" s="160"/>
      <c r="C5" s="161"/>
      <c r="D5" s="22"/>
      <c r="E5" s="53"/>
      <c r="F5" s="23" t="s">
        <v>0</v>
      </c>
      <c r="G5" s="53"/>
      <c r="H5" s="22"/>
      <c r="I5" s="53"/>
      <c r="J5" s="23" t="s">
        <v>0</v>
      </c>
      <c r="K5" s="53"/>
      <c r="L5" s="22"/>
      <c r="M5" s="78"/>
      <c r="N5" s="23" t="s">
        <v>0</v>
      </c>
      <c r="O5" s="43"/>
    </row>
    <row r="6" spans="2:15" ht="3" customHeight="1" x14ac:dyDescent="0.4">
      <c r="B6" s="47"/>
      <c r="C6" s="48"/>
      <c r="D6" s="22"/>
      <c r="E6" s="53"/>
      <c r="F6" s="24"/>
      <c r="G6" s="53"/>
      <c r="H6" s="22"/>
      <c r="I6" s="53"/>
      <c r="J6" s="24"/>
      <c r="K6" s="53"/>
      <c r="L6" s="22"/>
      <c r="M6" s="53"/>
      <c r="N6" s="24"/>
      <c r="O6" s="4"/>
    </row>
    <row r="7" spans="2:15" x14ac:dyDescent="0.4">
      <c r="B7" s="52"/>
      <c r="C7" s="53"/>
      <c r="D7" s="22"/>
      <c r="E7" s="53"/>
      <c r="F7" s="25"/>
      <c r="G7" s="53"/>
      <c r="H7" s="22"/>
      <c r="I7" s="53"/>
      <c r="J7" s="25"/>
      <c r="K7" s="53"/>
      <c r="L7" s="22"/>
      <c r="M7" s="53"/>
      <c r="N7" s="25"/>
      <c r="O7" s="4"/>
    </row>
    <row r="8" spans="2:15" ht="37.5" x14ac:dyDescent="0.4">
      <c r="B8" s="52"/>
      <c r="C8" s="53" t="s">
        <v>21</v>
      </c>
      <c r="D8" s="26">
        <v>124886</v>
      </c>
      <c r="E8" s="53" t="s">
        <v>3</v>
      </c>
      <c r="F8" s="25" t="s">
        <v>37</v>
      </c>
      <c r="G8" s="53"/>
      <c r="H8" s="26">
        <v>700</v>
      </c>
      <c r="I8" s="53" t="s">
        <v>3</v>
      </c>
      <c r="J8" s="25" t="s">
        <v>29</v>
      </c>
      <c r="K8" s="53"/>
      <c r="L8" s="26">
        <v>4270</v>
      </c>
      <c r="M8" s="53" t="s">
        <v>3</v>
      </c>
      <c r="N8" s="25" t="s">
        <v>38</v>
      </c>
      <c r="O8" s="4"/>
    </row>
    <row r="9" spans="2:15" ht="37.5" x14ac:dyDescent="0.4">
      <c r="B9" s="52"/>
      <c r="C9" s="53" t="s">
        <v>22</v>
      </c>
      <c r="D9" s="26">
        <v>2</v>
      </c>
      <c r="E9" s="53" t="s">
        <v>5</v>
      </c>
      <c r="F9" s="25"/>
      <c r="G9" s="53"/>
      <c r="H9" s="26">
        <v>5</v>
      </c>
      <c r="I9" s="53" t="s">
        <v>5</v>
      </c>
      <c r="J9" s="25"/>
      <c r="K9" s="53"/>
      <c r="L9" s="26">
        <v>1</v>
      </c>
      <c r="M9" s="53" t="s">
        <v>5</v>
      </c>
      <c r="N9" s="32" t="s">
        <v>52</v>
      </c>
      <c r="O9" s="6"/>
    </row>
    <row r="10" spans="2:15" x14ac:dyDescent="0.4">
      <c r="B10" s="33"/>
      <c r="C10" s="53"/>
      <c r="D10" s="22"/>
      <c r="E10" s="53"/>
      <c r="F10" s="25"/>
      <c r="G10" s="53"/>
      <c r="H10" s="22"/>
      <c r="I10" s="53"/>
      <c r="J10" s="25"/>
      <c r="K10" s="53"/>
      <c r="L10" s="22"/>
      <c r="M10" s="53"/>
      <c r="N10" s="25"/>
      <c r="O10" s="4"/>
    </row>
    <row r="11" spans="2:15" x14ac:dyDescent="0.4">
      <c r="B11" s="52" t="s">
        <v>123</v>
      </c>
      <c r="C11" s="53"/>
      <c r="D11" s="22"/>
      <c r="E11" s="53"/>
      <c r="F11" s="25"/>
      <c r="G11" s="53"/>
      <c r="H11" s="22"/>
      <c r="I11" s="53"/>
      <c r="J11" s="25"/>
      <c r="K11" s="53"/>
      <c r="L11" s="22"/>
      <c r="M11" s="53"/>
      <c r="N11" s="25"/>
      <c r="O11" s="4"/>
    </row>
    <row r="12" spans="2:15" ht="3.6" customHeight="1" x14ac:dyDescent="0.4">
      <c r="B12" s="47"/>
      <c r="C12" s="48"/>
      <c r="D12" s="22"/>
      <c r="E12" s="53"/>
      <c r="F12" s="25"/>
      <c r="G12" s="53"/>
      <c r="H12" s="22"/>
      <c r="I12" s="53"/>
      <c r="J12" s="25"/>
      <c r="K12" s="53"/>
      <c r="L12" s="22"/>
      <c r="M12" s="53"/>
      <c r="N12" s="25"/>
      <c r="O12" s="4"/>
    </row>
    <row r="13" spans="2:15" x14ac:dyDescent="0.4">
      <c r="B13" s="52"/>
      <c r="C13" s="53"/>
      <c r="D13" s="27"/>
      <c r="E13" s="13"/>
      <c r="F13" s="25"/>
      <c r="G13" s="53"/>
      <c r="H13" s="27"/>
      <c r="I13" s="13"/>
      <c r="J13" s="25"/>
      <c r="K13" s="53"/>
      <c r="L13" s="27"/>
      <c r="M13" s="13"/>
      <c r="N13" s="25"/>
      <c r="O13" s="4"/>
    </row>
    <row r="14" spans="2:15" ht="112.5" x14ac:dyDescent="0.4">
      <c r="B14" s="33"/>
      <c r="C14" s="53" t="s">
        <v>58</v>
      </c>
      <c r="D14" s="26">
        <v>9</v>
      </c>
      <c r="E14" s="53"/>
      <c r="F14" s="25" t="s">
        <v>75</v>
      </c>
      <c r="G14" s="53"/>
      <c r="H14" s="26">
        <v>6</v>
      </c>
      <c r="I14" s="53"/>
      <c r="J14" s="25" t="s">
        <v>86</v>
      </c>
      <c r="K14" s="53"/>
      <c r="L14" s="26">
        <v>2</v>
      </c>
      <c r="M14" s="53"/>
      <c r="N14" s="25" t="s">
        <v>78</v>
      </c>
      <c r="O14" s="4"/>
    </row>
    <row r="15" spans="2:15" x14ac:dyDescent="0.4">
      <c r="B15" s="33"/>
      <c r="C15" s="53"/>
      <c r="D15" s="22"/>
      <c r="E15" s="53"/>
      <c r="F15" s="25"/>
      <c r="G15" s="53"/>
      <c r="H15" s="22"/>
      <c r="I15" s="53"/>
      <c r="J15" s="25"/>
      <c r="K15" s="53"/>
      <c r="L15" s="22"/>
      <c r="M15" s="53"/>
      <c r="N15" s="25"/>
      <c r="O15" s="4"/>
    </row>
    <row r="16" spans="2:15" x14ac:dyDescent="0.4">
      <c r="B16" s="33"/>
      <c r="C16" s="53"/>
      <c r="D16" s="22"/>
      <c r="E16" s="53"/>
      <c r="F16" s="25"/>
      <c r="G16" s="53"/>
      <c r="H16" s="22"/>
      <c r="I16" s="53"/>
      <c r="J16" s="25"/>
      <c r="K16" s="53"/>
      <c r="L16" s="22"/>
      <c r="M16" s="53"/>
      <c r="N16" s="25"/>
      <c r="O16" s="4"/>
    </row>
    <row r="17" spans="2:15" x14ac:dyDescent="0.4">
      <c r="B17" s="52" t="s">
        <v>6</v>
      </c>
      <c r="C17" s="53"/>
      <c r="D17" s="22"/>
      <c r="E17" s="53"/>
      <c r="F17" s="25"/>
      <c r="G17" s="53"/>
      <c r="H17" s="22"/>
      <c r="I17" s="53"/>
      <c r="J17" s="25"/>
      <c r="K17" s="53"/>
      <c r="L17" s="22"/>
      <c r="M17" s="53"/>
      <c r="N17" s="25"/>
      <c r="O17" s="4"/>
    </row>
    <row r="18" spans="2:15" ht="3" customHeight="1" x14ac:dyDescent="0.4">
      <c r="B18" s="47"/>
      <c r="C18" s="48"/>
      <c r="D18" s="22"/>
      <c r="E18" s="53"/>
      <c r="F18" s="25"/>
      <c r="G18" s="53"/>
      <c r="H18" s="22"/>
      <c r="I18" s="53"/>
      <c r="J18" s="25"/>
      <c r="K18" s="53"/>
      <c r="L18" s="22"/>
      <c r="M18" s="53"/>
      <c r="N18" s="25"/>
      <c r="O18" s="4"/>
    </row>
    <row r="19" spans="2:15" x14ac:dyDescent="0.4">
      <c r="B19" s="33"/>
      <c r="C19" s="53"/>
      <c r="D19" s="22"/>
      <c r="E19" s="53"/>
      <c r="F19" s="25"/>
      <c r="G19" s="53"/>
      <c r="H19" s="22"/>
      <c r="I19" s="53"/>
      <c r="J19" s="25"/>
      <c r="K19" s="53"/>
      <c r="L19" s="22"/>
      <c r="M19" s="53"/>
      <c r="N19" s="25"/>
      <c r="O19" s="4"/>
    </row>
    <row r="20" spans="2:15" ht="56.25" x14ac:dyDescent="0.4">
      <c r="B20" s="33"/>
      <c r="C20" s="53" t="s">
        <v>7</v>
      </c>
      <c r="D20" s="26">
        <v>1518</v>
      </c>
      <c r="E20" s="53" t="s">
        <v>31</v>
      </c>
      <c r="F20" s="32" t="s">
        <v>47</v>
      </c>
      <c r="G20" s="53"/>
      <c r="H20" s="130" t="s">
        <v>117</v>
      </c>
      <c r="I20" s="53" t="s">
        <v>31</v>
      </c>
      <c r="J20" s="30"/>
      <c r="K20" s="53"/>
      <c r="L20" s="26">
        <v>2800</v>
      </c>
      <c r="M20" s="53" t="s">
        <v>31</v>
      </c>
      <c r="N20" s="30" t="s">
        <v>33</v>
      </c>
      <c r="O20" s="7"/>
    </row>
    <row r="21" spans="2:15" ht="57" customHeight="1" x14ac:dyDescent="0.4">
      <c r="B21" s="33"/>
      <c r="C21" s="53" t="s">
        <v>8</v>
      </c>
      <c r="D21" s="26">
        <v>703</v>
      </c>
      <c r="E21" s="53" t="s">
        <v>32</v>
      </c>
      <c r="F21" s="30" t="s">
        <v>48</v>
      </c>
      <c r="G21" s="53"/>
      <c r="H21" s="130" t="s">
        <v>117</v>
      </c>
      <c r="I21" s="53" t="s">
        <v>32</v>
      </c>
      <c r="J21" s="30"/>
      <c r="K21" s="53"/>
      <c r="L21" s="26">
        <v>580</v>
      </c>
      <c r="M21" s="53" t="s">
        <v>32</v>
      </c>
      <c r="N21" s="30" t="s">
        <v>34</v>
      </c>
      <c r="O21" s="7"/>
    </row>
    <row r="22" spans="2:15" x14ac:dyDescent="0.4">
      <c r="B22" s="153" t="s">
        <v>127</v>
      </c>
      <c r="C22" s="154"/>
      <c r="D22" s="22"/>
      <c r="E22" s="53"/>
      <c r="F22" s="25"/>
      <c r="G22" s="53"/>
      <c r="H22" s="22"/>
      <c r="I22" s="53"/>
      <c r="J22" s="25"/>
      <c r="K22" s="56"/>
      <c r="L22" s="22"/>
      <c r="M22" s="53"/>
      <c r="N22" s="25"/>
    </row>
    <row r="23" spans="2:15" ht="3" customHeight="1" x14ac:dyDescent="0.4">
      <c r="B23" s="74"/>
      <c r="C23" s="77"/>
      <c r="D23" s="22"/>
      <c r="E23" s="53"/>
      <c r="F23" s="25"/>
      <c r="G23" s="53"/>
      <c r="H23" s="22"/>
      <c r="I23" s="53"/>
      <c r="J23" s="25"/>
      <c r="K23" s="56"/>
      <c r="L23" s="22"/>
      <c r="M23" s="53"/>
      <c r="N23" s="25"/>
    </row>
    <row r="24" spans="2:15" ht="30" customHeight="1" x14ac:dyDescent="0.4">
      <c r="B24" s="137" t="s">
        <v>118</v>
      </c>
      <c r="C24" s="138"/>
      <c r="D24" s="27">
        <v>518757</v>
      </c>
      <c r="E24" s="53" t="s">
        <v>3</v>
      </c>
      <c r="F24" s="25" t="s">
        <v>128</v>
      </c>
      <c r="G24" s="53"/>
      <c r="H24" s="27">
        <v>1973395</v>
      </c>
      <c r="I24" s="53" t="s">
        <v>3</v>
      </c>
      <c r="J24" s="25" t="s">
        <v>129</v>
      </c>
      <c r="K24" s="56"/>
      <c r="L24" s="27">
        <v>8850</v>
      </c>
      <c r="M24" s="53" t="s">
        <v>3</v>
      </c>
      <c r="N24" s="25" t="s">
        <v>129</v>
      </c>
    </row>
    <row r="25" spans="2:15" ht="30" customHeight="1" x14ac:dyDescent="0.4">
      <c r="B25" s="137" t="s">
        <v>119</v>
      </c>
      <c r="C25" s="138"/>
      <c r="D25" s="22">
        <v>1244.5</v>
      </c>
      <c r="E25" s="53" t="s">
        <v>120</v>
      </c>
      <c r="F25" s="25"/>
      <c r="G25" s="53"/>
      <c r="H25" s="22">
        <v>1760</v>
      </c>
      <c r="I25" s="53" t="s">
        <v>120</v>
      </c>
      <c r="J25" s="25"/>
      <c r="K25" s="56"/>
      <c r="L25" s="22">
        <v>26.2</v>
      </c>
      <c r="M25" s="53" t="s">
        <v>120</v>
      </c>
      <c r="N25" s="25"/>
    </row>
    <row r="26" spans="2:15" ht="30" customHeight="1" thickBot="1" x14ac:dyDescent="0.45">
      <c r="B26" s="139" t="s">
        <v>121</v>
      </c>
      <c r="C26" s="140"/>
      <c r="D26" s="75">
        <v>416.85</v>
      </c>
      <c r="E26" s="31" t="s">
        <v>130</v>
      </c>
      <c r="F26" s="69"/>
      <c r="G26" s="31"/>
      <c r="H26" s="75">
        <v>1121.26</v>
      </c>
      <c r="I26" s="31" t="s">
        <v>130</v>
      </c>
      <c r="J26" s="69"/>
      <c r="K26" s="41"/>
      <c r="L26" s="75">
        <v>337.58</v>
      </c>
      <c r="M26" s="31" t="s">
        <v>130</v>
      </c>
      <c r="N26" s="69"/>
    </row>
  </sheetData>
  <mergeCells count="9">
    <mergeCell ref="B22:C22"/>
    <mergeCell ref="B26:C26"/>
    <mergeCell ref="B25:C25"/>
    <mergeCell ref="B24:C24"/>
    <mergeCell ref="D4:F4"/>
    <mergeCell ref="B4:C5"/>
    <mergeCell ref="H4:J4"/>
    <mergeCell ref="L4:N4"/>
    <mergeCell ref="B3:N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1A4C-D3B3-4B26-B1D3-3B2D4FA29899}">
  <dimension ref="A1:D51"/>
  <sheetViews>
    <sheetView showGridLines="0" zoomScaleNormal="100" workbookViewId="0">
      <selection activeCell="K53" sqref="K53"/>
    </sheetView>
  </sheetViews>
  <sheetFormatPr defaultRowHeight="18.75" x14ac:dyDescent="0.4"/>
  <cols>
    <col min="1" max="1" width="21.375" customWidth="1"/>
    <col min="2" max="2" width="23.125" customWidth="1"/>
  </cols>
  <sheetData>
    <row r="1" spans="1:3" x14ac:dyDescent="0.4">
      <c r="A1" t="s">
        <v>87</v>
      </c>
    </row>
    <row r="2" spans="1:3" x14ac:dyDescent="0.4">
      <c r="A2" t="s">
        <v>88</v>
      </c>
    </row>
    <row r="3" spans="1:3" x14ac:dyDescent="0.4">
      <c r="A3" t="s">
        <v>65</v>
      </c>
    </row>
    <row r="4" spans="1:3" x14ac:dyDescent="0.4">
      <c r="A4" t="s">
        <v>64</v>
      </c>
    </row>
    <row r="5" spans="1:3" x14ac:dyDescent="0.4">
      <c r="A5" t="s">
        <v>66</v>
      </c>
      <c r="C5" t="s">
        <v>70</v>
      </c>
    </row>
    <row r="6" spans="1:3" x14ac:dyDescent="0.4">
      <c r="A6" t="s">
        <v>59</v>
      </c>
      <c r="B6" t="s">
        <v>63</v>
      </c>
      <c r="C6" t="s">
        <v>74</v>
      </c>
    </row>
    <row r="7" spans="1:3" x14ac:dyDescent="0.4">
      <c r="A7" t="s">
        <v>60</v>
      </c>
      <c r="B7" t="s">
        <v>67</v>
      </c>
    </row>
    <row r="8" spans="1:3" x14ac:dyDescent="0.4">
      <c r="A8" t="s">
        <v>61</v>
      </c>
      <c r="B8" t="s">
        <v>68</v>
      </c>
    </row>
    <row r="9" spans="1:3" x14ac:dyDescent="0.4">
      <c r="A9" t="s">
        <v>62</v>
      </c>
      <c r="B9" t="s">
        <v>63</v>
      </c>
    </row>
    <row r="10" spans="1:3" x14ac:dyDescent="0.4">
      <c r="A10" t="s">
        <v>71</v>
      </c>
      <c r="B10" t="s">
        <v>72</v>
      </c>
    </row>
    <row r="11" spans="1:3" x14ac:dyDescent="0.4">
      <c r="A11" t="s">
        <v>73</v>
      </c>
    </row>
    <row r="13" spans="1:3" x14ac:dyDescent="0.4">
      <c r="A13" t="s">
        <v>69</v>
      </c>
    </row>
    <row r="15" spans="1:3" x14ac:dyDescent="0.4">
      <c r="A15" t="s">
        <v>89</v>
      </c>
    </row>
    <row r="16" spans="1:3" x14ac:dyDescent="0.4">
      <c r="A16" t="s">
        <v>76</v>
      </c>
    </row>
    <row r="17" spans="1:4" x14ac:dyDescent="0.4">
      <c r="A17" t="s">
        <v>77</v>
      </c>
    </row>
    <row r="19" spans="1:4" x14ac:dyDescent="0.4">
      <c r="A19" t="s">
        <v>90</v>
      </c>
      <c r="C19" t="s">
        <v>70</v>
      </c>
    </row>
    <row r="20" spans="1:4" x14ac:dyDescent="0.4">
      <c r="A20" t="s">
        <v>79</v>
      </c>
      <c r="C20">
        <v>4000</v>
      </c>
      <c r="D20" s="10" t="s">
        <v>85</v>
      </c>
    </row>
    <row r="21" spans="1:4" x14ac:dyDescent="0.4">
      <c r="A21" t="s">
        <v>80</v>
      </c>
    </row>
    <row r="22" spans="1:4" x14ac:dyDescent="0.4">
      <c r="A22" t="s">
        <v>81</v>
      </c>
    </row>
    <row r="23" spans="1:4" x14ac:dyDescent="0.4">
      <c r="A23" t="s">
        <v>82</v>
      </c>
    </row>
    <row r="24" spans="1:4" x14ac:dyDescent="0.4">
      <c r="A24" t="s">
        <v>63</v>
      </c>
      <c r="B24" t="s">
        <v>83</v>
      </c>
    </row>
    <row r="25" spans="1:4" x14ac:dyDescent="0.4">
      <c r="A25" t="s">
        <v>84</v>
      </c>
      <c r="B25" t="s">
        <v>83</v>
      </c>
    </row>
    <row r="28" spans="1:4" x14ac:dyDescent="0.4">
      <c r="A28" t="s">
        <v>91</v>
      </c>
    </row>
    <row r="29" spans="1:4" x14ac:dyDescent="0.4">
      <c r="A29" t="s">
        <v>88</v>
      </c>
    </row>
    <row r="30" spans="1:4" x14ac:dyDescent="0.4">
      <c r="A30" t="s">
        <v>65</v>
      </c>
    </row>
    <row r="31" spans="1:4" x14ac:dyDescent="0.4">
      <c r="A31" t="s">
        <v>64</v>
      </c>
    </row>
    <row r="32" spans="1:4" x14ac:dyDescent="0.4">
      <c r="A32" t="s">
        <v>66</v>
      </c>
    </row>
    <row r="33" spans="1:2" x14ac:dyDescent="0.4">
      <c r="A33" t="s">
        <v>59</v>
      </c>
      <c r="B33" t="s">
        <v>63</v>
      </c>
    </row>
    <row r="34" spans="1:2" x14ac:dyDescent="0.4">
      <c r="A34" t="s">
        <v>60</v>
      </c>
      <c r="B34" t="s">
        <v>67</v>
      </c>
    </row>
    <row r="35" spans="1:2" x14ac:dyDescent="0.4">
      <c r="A35" t="s">
        <v>61</v>
      </c>
      <c r="B35" t="s">
        <v>68</v>
      </c>
    </row>
    <row r="36" spans="1:2" x14ac:dyDescent="0.4">
      <c r="A36" t="s">
        <v>62</v>
      </c>
      <c r="B36" t="s">
        <v>63</v>
      </c>
    </row>
    <row r="37" spans="1:2" x14ac:dyDescent="0.4">
      <c r="A37" t="s">
        <v>71</v>
      </c>
      <c r="B37" t="s">
        <v>72</v>
      </c>
    </row>
    <row r="38" spans="1:2" x14ac:dyDescent="0.4">
      <c r="A38" t="s">
        <v>73</v>
      </c>
    </row>
    <row r="39" spans="1:2" x14ac:dyDescent="0.4">
      <c r="A39" t="s">
        <v>92</v>
      </c>
    </row>
    <row r="41" spans="1:2" x14ac:dyDescent="0.4">
      <c r="A41" t="s">
        <v>93</v>
      </c>
    </row>
    <row r="42" spans="1:2" x14ac:dyDescent="0.4">
      <c r="A42" t="s">
        <v>94</v>
      </c>
    </row>
    <row r="43" spans="1:2" x14ac:dyDescent="0.4">
      <c r="A43" t="s">
        <v>95</v>
      </c>
    </row>
    <row r="44" spans="1:2" x14ac:dyDescent="0.4">
      <c r="A44" t="s">
        <v>96</v>
      </c>
    </row>
    <row r="45" spans="1:2" x14ac:dyDescent="0.4">
      <c r="A45" t="s">
        <v>81</v>
      </c>
    </row>
    <row r="46" spans="1:2" x14ac:dyDescent="0.4">
      <c r="A46" t="s">
        <v>97</v>
      </c>
    </row>
    <row r="47" spans="1:2" x14ac:dyDescent="0.4">
      <c r="A47" t="s">
        <v>98</v>
      </c>
    </row>
    <row r="48" spans="1:2" x14ac:dyDescent="0.4">
      <c r="A48" t="s">
        <v>99</v>
      </c>
    </row>
    <row r="49" spans="1:1" x14ac:dyDescent="0.4">
      <c r="A49" t="s">
        <v>100</v>
      </c>
    </row>
    <row r="50" spans="1:1" x14ac:dyDescent="0.4">
      <c r="A50" t="s">
        <v>101</v>
      </c>
    </row>
    <row r="51" spans="1:1" x14ac:dyDescent="0.4">
      <c r="A51" t="s">
        <v>102</v>
      </c>
    </row>
  </sheetData>
  <phoneticPr fontId="1"/>
  <hyperlinks>
    <hyperlink ref="D20" r:id="rId1" xr:uid="{5D846843-FAD1-4B25-A6F1-4A40947CAE4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①B-1閲覧回数_デジサイ</vt:lpstr>
      <vt:lpstr>②B-1閲覧回数_アプリ</vt:lpstr>
      <vt:lpstr>③B-3来訪者数の増加_デジサイ</vt:lpstr>
      <vt:lpstr>④B-3来訪者数の増加_アプリ</vt:lpstr>
      <vt:lpstr>⑤（参考）登録者数_アプリ</vt:lpstr>
      <vt:lpstr>⑥(参考)コンテンツ数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晴康</dc:creator>
  <cp:lastModifiedBy>安藤 亮介</cp:lastModifiedBy>
  <dcterms:created xsi:type="dcterms:W3CDTF">2023-05-11T09:42:24Z</dcterms:created>
  <dcterms:modified xsi:type="dcterms:W3CDTF">2025-10-02T08:38:13Z</dcterms:modified>
</cp:coreProperties>
</file>