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xx\2025xx\202501住生活指標検討②\06作業\07_市町村策定支援\02　データセット\データ⑥　民間賃貸住宅に居住する世帯の年間収入階級別推移\"/>
    </mc:Choice>
  </mc:AlternateContent>
  <bookViews>
    <workbookView xWindow="-120" yWindow="-120" windowWidth="29040" windowHeight="15840"/>
  </bookViews>
  <sheets>
    <sheet name="集計" sheetId="8" r:id="rId1"/>
    <sheet name="統計データ入力シート（H30住調）" sheetId="25" r:id="rId2"/>
    <sheet name="統計データ入力シート（H25住調）" sheetId="26" r:id="rId3"/>
    <sheet name="統計データ入力シート（H20住調）" sheetId="27" r:id="rId4"/>
  </sheets>
  <definedNames>
    <definedName name="_xlnm.Print_Area" localSheetId="0">集計!$B$2:$BB$80</definedName>
    <definedName name="_xlnm.Print_Area" localSheetId="3">'統計データ入力シート（H20住調）'!$B$2:$S$96</definedName>
    <definedName name="_xlnm.Print_Area" localSheetId="2">'統計データ入力シート（H25住調）'!$B$1:$O$97</definedName>
    <definedName name="_xlnm.Print_Area" localSheetId="1">'統計データ入力シート（H30住調）'!$B$1:$R$65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25" l="1"/>
  <c r="H61" i="25" s="1"/>
  <c r="E70" i="27" l="1"/>
  <c r="E82" i="27" s="1"/>
  <c r="E71" i="26"/>
  <c r="G76" i="26" s="1"/>
  <c r="I58" i="25"/>
  <c r="J8" i="8" s="1"/>
  <c r="E77" i="26" l="1"/>
  <c r="F76" i="26"/>
  <c r="K81" i="26"/>
  <c r="H78" i="26"/>
  <c r="J81" i="26"/>
  <c r="H79" i="26"/>
  <c r="J82" i="26"/>
  <c r="G79" i="26"/>
  <c r="I82" i="26"/>
  <c r="G80" i="26"/>
  <c r="K76" i="26"/>
  <c r="E81" i="26"/>
  <c r="I83" i="26"/>
  <c r="H82" i="26"/>
  <c r="G81" i="26"/>
  <c r="F80" i="26"/>
  <c r="L78" i="26"/>
  <c r="K77" i="26"/>
  <c r="J76" i="26"/>
  <c r="E76" i="26"/>
  <c r="K82" i="26"/>
  <c r="G78" i="26"/>
  <c r="E83" i="26"/>
  <c r="I81" i="26"/>
  <c r="H80" i="26"/>
  <c r="L76" i="26"/>
  <c r="J83" i="26"/>
  <c r="H81" i="26"/>
  <c r="L77" i="26"/>
  <c r="E80" i="26"/>
  <c r="H83" i="26"/>
  <c r="G82" i="26"/>
  <c r="F81" i="26"/>
  <c r="L79" i="26"/>
  <c r="K78" i="26"/>
  <c r="J77" i="26"/>
  <c r="I76" i="26"/>
  <c r="J80" i="26"/>
  <c r="E79" i="26"/>
  <c r="G83" i="26"/>
  <c r="F82" i="26"/>
  <c r="L80" i="26"/>
  <c r="K79" i="26"/>
  <c r="J78" i="26"/>
  <c r="I77" i="26"/>
  <c r="H76" i="26"/>
  <c r="L82" i="26"/>
  <c r="I79" i="26"/>
  <c r="G77" i="26"/>
  <c r="L83" i="26"/>
  <c r="I80" i="26"/>
  <c r="F77" i="26"/>
  <c r="K83" i="26"/>
  <c r="F78" i="26"/>
  <c r="E82" i="26"/>
  <c r="F79" i="26"/>
  <c r="L62" i="25"/>
  <c r="Y12" i="8" s="1"/>
  <c r="E78" i="26"/>
  <c r="F83" i="26"/>
  <c r="L81" i="26"/>
  <c r="K80" i="26"/>
  <c r="J79" i="26"/>
  <c r="I78" i="26"/>
  <c r="H77" i="26"/>
  <c r="F75" i="27"/>
  <c r="F77" i="27"/>
  <c r="F79" i="27"/>
  <c r="F81" i="27"/>
  <c r="G75" i="27"/>
  <c r="G76" i="27"/>
  <c r="G77" i="27"/>
  <c r="G78" i="27"/>
  <c r="G79" i="27"/>
  <c r="G80" i="27"/>
  <c r="G81" i="27"/>
  <c r="G82" i="27"/>
  <c r="F76" i="27"/>
  <c r="F78" i="27"/>
  <c r="F80" i="27"/>
  <c r="F82" i="27"/>
  <c r="H75" i="27"/>
  <c r="H76" i="27"/>
  <c r="H77" i="27"/>
  <c r="H78" i="27"/>
  <c r="H79" i="27"/>
  <c r="H80" i="27"/>
  <c r="H81" i="27"/>
  <c r="H82" i="27"/>
  <c r="I75" i="27"/>
  <c r="I77" i="27"/>
  <c r="I78" i="27"/>
  <c r="I79" i="27"/>
  <c r="I80" i="27"/>
  <c r="I81" i="27"/>
  <c r="I82" i="27"/>
  <c r="J75" i="27"/>
  <c r="J76" i="27"/>
  <c r="J77" i="27"/>
  <c r="J78" i="27"/>
  <c r="J79" i="27"/>
  <c r="J80" i="27"/>
  <c r="J81" i="27"/>
  <c r="J82" i="27"/>
  <c r="I76" i="27"/>
  <c r="K75" i="27"/>
  <c r="K76" i="27"/>
  <c r="K77" i="27"/>
  <c r="K78" i="27"/>
  <c r="K79" i="27"/>
  <c r="K80" i="27"/>
  <c r="K81" i="27"/>
  <c r="K82" i="27"/>
  <c r="L75" i="27"/>
  <c r="L76" i="27"/>
  <c r="L77" i="27"/>
  <c r="L78" i="27"/>
  <c r="L79" i="27"/>
  <c r="L80" i="27"/>
  <c r="L82" i="27"/>
  <c r="L81" i="27"/>
  <c r="E75" i="27"/>
  <c r="E76" i="27"/>
  <c r="E77" i="27"/>
  <c r="E78" i="27"/>
  <c r="E79" i="27"/>
  <c r="E80" i="27"/>
  <c r="E81" i="27"/>
  <c r="O65" i="25"/>
  <c r="AN15" i="8" s="1"/>
  <c r="I59" i="25"/>
  <c r="J9" i="8" s="1"/>
  <c r="J18" i="8" s="1"/>
  <c r="H65" i="25"/>
  <c r="E15" i="8" s="1"/>
  <c r="N65" i="25"/>
  <c r="AI15" i="8" s="1"/>
  <c r="M64" i="25"/>
  <c r="AD14" i="8" s="1"/>
  <c r="L63" i="25"/>
  <c r="Y13" i="8" s="1"/>
  <c r="K62" i="25"/>
  <c r="T12" i="8" s="1"/>
  <c r="J61" i="25"/>
  <c r="O11" i="8" s="1"/>
  <c r="O20" i="8" s="1"/>
  <c r="I60" i="25"/>
  <c r="J10" i="8" s="1"/>
  <c r="J19" i="8" s="1"/>
  <c r="O58" i="25"/>
  <c r="AN8" i="8" s="1"/>
  <c r="N64" i="25"/>
  <c r="AI14" i="8" s="1"/>
  <c r="J60" i="25"/>
  <c r="O10" i="8" s="1"/>
  <c r="O19" i="8" s="1"/>
  <c r="H64" i="25"/>
  <c r="E14" i="8" s="1"/>
  <c r="M65" i="25"/>
  <c r="AD15" i="8" s="1"/>
  <c r="L64" i="25"/>
  <c r="Y14" i="8" s="1"/>
  <c r="K63" i="25"/>
  <c r="T13" i="8" s="1"/>
  <c r="J62" i="25"/>
  <c r="O12" i="8" s="1"/>
  <c r="I61" i="25"/>
  <c r="J11" i="8" s="1"/>
  <c r="J20" i="8" s="1"/>
  <c r="O59" i="25"/>
  <c r="AN9" i="8" s="1"/>
  <c r="AN18" i="8" s="1"/>
  <c r="N58" i="25"/>
  <c r="AI8" i="8" s="1"/>
  <c r="M63" i="25"/>
  <c r="AD13" i="8" s="1"/>
  <c r="K61" i="25"/>
  <c r="T11" i="8" s="1"/>
  <c r="T20" i="8" s="1"/>
  <c r="H63" i="25"/>
  <c r="E13" i="8" s="1"/>
  <c r="L65" i="25"/>
  <c r="Y15" i="8" s="1"/>
  <c r="K64" i="25"/>
  <c r="T14" i="8" s="1"/>
  <c r="J63" i="25"/>
  <c r="O13" i="8" s="1"/>
  <c r="I62" i="25"/>
  <c r="J12" i="8" s="1"/>
  <c r="O60" i="25"/>
  <c r="AN10" i="8" s="1"/>
  <c r="AN19" i="8" s="1"/>
  <c r="N59" i="25"/>
  <c r="AI9" i="8" s="1"/>
  <c r="AI18" i="8" s="1"/>
  <c r="M58" i="25"/>
  <c r="AD8" i="8" s="1"/>
  <c r="AD17" i="8" s="1"/>
  <c r="H62" i="25"/>
  <c r="E12" i="8" s="1"/>
  <c r="K65" i="25"/>
  <c r="T15" i="8" s="1"/>
  <c r="J64" i="25"/>
  <c r="O14" i="8" s="1"/>
  <c r="I63" i="25"/>
  <c r="J13" i="8" s="1"/>
  <c r="O61" i="25"/>
  <c r="AN11" i="8" s="1"/>
  <c r="AN20" i="8" s="1"/>
  <c r="N60" i="25"/>
  <c r="AI10" i="8" s="1"/>
  <c r="AI19" i="8" s="1"/>
  <c r="M59" i="25"/>
  <c r="AD9" i="8" s="1"/>
  <c r="AD18" i="8" s="1"/>
  <c r="L58" i="25"/>
  <c r="Y8" i="8" s="1"/>
  <c r="E11" i="8"/>
  <c r="E20" i="8" s="1"/>
  <c r="J65" i="25"/>
  <c r="O15" i="8" s="1"/>
  <c r="I64" i="25"/>
  <c r="J14" i="8" s="1"/>
  <c r="O62" i="25"/>
  <c r="AN12" i="8" s="1"/>
  <c r="N61" i="25"/>
  <c r="AI11" i="8" s="1"/>
  <c r="AI20" i="8" s="1"/>
  <c r="M60" i="25"/>
  <c r="AD10" i="8" s="1"/>
  <c r="AD19" i="8" s="1"/>
  <c r="L59" i="25"/>
  <c r="Y9" i="8" s="1"/>
  <c r="Y18" i="8" s="1"/>
  <c r="K58" i="25"/>
  <c r="T8" i="8" s="1"/>
  <c r="H60" i="25"/>
  <c r="E10" i="8" s="1"/>
  <c r="I65" i="25"/>
  <c r="J15" i="8" s="1"/>
  <c r="J17" i="8" s="1"/>
  <c r="O63" i="25"/>
  <c r="AN13" i="8" s="1"/>
  <c r="N62" i="25"/>
  <c r="AI12" i="8" s="1"/>
  <c r="M61" i="25"/>
  <c r="AD11" i="8" s="1"/>
  <c r="AD20" i="8" s="1"/>
  <c r="L60" i="25"/>
  <c r="Y10" i="8" s="1"/>
  <c r="Y19" i="8" s="1"/>
  <c r="K59" i="25"/>
  <c r="T9" i="8" s="1"/>
  <c r="T18" i="8" s="1"/>
  <c r="J58" i="25"/>
  <c r="O8" i="8" s="1"/>
  <c r="H59" i="25"/>
  <c r="E9" i="8" s="1"/>
  <c r="O64" i="25"/>
  <c r="AN14" i="8" s="1"/>
  <c r="N63" i="25"/>
  <c r="AI13" i="8" s="1"/>
  <c r="M62" i="25"/>
  <c r="AD12" i="8" s="1"/>
  <c r="L61" i="25"/>
  <c r="Y11" i="8" s="1"/>
  <c r="Y20" i="8" s="1"/>
  <c r="K60" i="25"/>
  <c r="T10" i="8" s="1"/>
  <c r="T19" i="8" s="1"/>
  <c r="J59" i="25"/>
  <c r="O9" i="8" s="1"/>
  <c r="O18" i="8" s="1"/>
  <c r="H58" i="25"/>
  <c r="E8" i="8" s="1"/>
  <c r="E19" i="8"/>
  <c r="T17" i="8" l="1"/>
  <c r="Y17" i="8"/>
  <c r="AD21" i="8"/>
  <c r="AD28" i="8" s="1"/>
  <c r="AD35" i="8" s="1"/>
  <c r="O17" i="8"/>
  <c r="O27" i="8" s="1"/>
  <c r="O34" i="8" s="1"/>
  <c r="O21" i="8"/>
  <c r="O28" i="8" s="1"/>
  <c r="O35" i="8" s="1"/>
  <c r="T21" i="8"/>
  <c r="T28" i="8" s="1"/>
  <c r="T35" i="8" s="1"/>
  <c r="J26" i="8"/>
  <c r="J33" i="8" s="1"/>
  <c r="J36" i="8"/>
  <c r="J7" i="8" s="1"/>
  <c r="J24" i="8"/>
  <c r="J31" i="8"/>
  <c r="T27" i="8"/>
  <c r="T34" i="8" s="1"/>
  <c r="T31" i="8"/>
  <c r="T24" i="8"/>
  <c r="T36" i="8"/>
  <c r="T7" i="8" s="1"/>
  <c r="Y36" i="8"/>
  <c r="Y7" i="8" s="1"/>
  <c r="Y31" i="8"/>
  <c r="Y24" i="8"/>
  <c r="AD31" i="8"/>
  <c r="AD36" i="8"/>
  <c r="AD7" i="8" s="1"/>
  <c r="AD24" i="8"/>
  <c r="O25" i="8"/>
  <c r="O32" i="8" s="1"/>
  <c r="T25" i="8"/>
  <c r="T32" i="8" s="1"/>
  <c r="Y25" i="8"/>
  <c r="Y32" i="8" s="1"/>
  <c r="AD25" i="8"/>
  <c r="AD32" i="8" s="1"/>
  <c r="T26" i="8"/>
  <c r="T33" i="8" s="1"/>
  <c r="Y26" i="8"/>
  <c r="Y33" i="8" s="1"/>
  <c r="AD26" i="8"/>
  <c r="AD33" i="8" s="1"/>
  <c r="AI17" i="8"/>
  <c r="AI26" i="8" s="1"/>
  <c r="AI33" i="8" s="1"/>
  <c r="O26" i="8"/>
  <c r="O33" i="8" s="1"/>
  <c r="E90" i="26" a="1"/>
  <c r="Y27" i="8"/>
  <c r="Y34" i="8" s="1"/>
  <c r="AD27" i="8"/>
  <c r="AD34" i="8" s="1"/>
  <c r="J21" i="8"/>
  <c r="J28" i="8" s="1"/>
  <c r="J35" i="8" s="1"/>
  <c r="AI21" i="8"/>
  <c r="AI28" i="8" s="1"/>
  <c r="AI35" i="8" s="1"/>
  <c r="AN21" i="8"/>
  <c r="J27" i="8"/>
  <c r="J34" i="8" s="1"/>
  <c r="AN17" i="8"/>
  <c r="AN27" i="8" s="1"/>
  <c r="AN34" i="8" s="1"/>
  <c r="J25" i="8"/>
  <c r="J32" i="8" s="1"/>
  <c r="Y21" i="8"/>
  <c r="Y28" i="8" s="1"/>
  <c r="Y35" i="8" s="1"/>
  <c r="E89" i="27" a="1"/>
  <c r="E18" i="8"/>
  <c r="E21" i="8"/>
  <c r="E17" i="8"/>
  <c r="AI25" i="8" l="1"/>
  <c r="AI32" i="8" s="1"/>
  <c r="AN28" i="8"/>
  <c r="AN35" i="8" s="1"/>
  <c r="AN25" i="8"/>
  <c r="AN32" i="8" s="1"/>
  <c r="AN26" i="8"/>
  <c r="AN33" i="8" s="1"/>
  <c r="AI27" i="8"/>
  <c r="AI34" i="8" s="1"/>
  <c r="AI24" i="8"/>
  <c r="AI31" i="8"/>
  <c r="AI36" i="8"/>
  <c r="AI7" i="8" s="1"/>
  <c r="E90" i="26"/>
  <c r="D8" i="8" s="1"/>
  <c r="D17" i="8" s="1"/>
  <c r="F90" i="26"/>
  <c r="I8" i="8" s="1"/>
  <c r="I91" i="26"/>
  <c r="X9" i="8" s="1"/>
  <c r="X18" i="8" s="1"/>
  <c r="G93" i="26"/>
  <c r="N11" i="8" s="1"/>
  <c r="N20" i="8" s="1"/>
  <c r="L94" i="26"/>
  <c r="AM12" i="8" s="1"/>
  <c r="H96" i="26"/>
  <c r="S14" i="8" s="1"/>
  <c r="L90" i="26"/>
  <c r="AM8" i="8" s="1"/>
  <c r="H92" i="26"/>
  <c r="S10" i="8" s="1"/>
  <c r="S19" i="8" s="1"/>
  <c r="G97" i="26"/>
  <c r="N15" i="8" s="1"/>
  <c r="L95" i="26"/>
  <c r="AM13" i="8" s="1"/>
  <c r="G91" i="26"/>
  <c r="N9" i="8" s="1"/>
  <c r="N18" i="8" s="1"/>
  <c r="H94" i="26"/>
  <c r="S12" i="8" s="1"/>
  <c r="S21" i="8" s="1"/>
  <c r="F96" i="26"/>
  <c r="I14" i="8" s="1"/>
  <c r="F93" i="26"/>
  <c r="I11" i="8" s="1"/>
  <c r="I20" i="8" s="1"/>
  <c r="G90" i="26"/>
  <c r="N8" i="8" s="1"/>
  <c r="L91" i="26"/>
  <c r="AM9" i="8" s="1"/>
  <c r="AM18" i="8" s="1"/>
  <c r="H93" i="26"/>
  <c r="S11" i="8" s="1"/>
  <c r="S20" i="8" s="1"/>
  <c r="F95" i="26"/>
  <c r="I13" i="8" s="1"/>
  <c r="I96" i="26"/>
  <c r="X14" i="8" s="1"/>
  <c r="H90" i="26"/>
  <c r="S8" i="8" s="1"/>
  <c r="F92" i="26"/>
  <c r="I10" i="8" s="1"/>
  <c r="I19" i="8" s="1"/>
  <c r="I93" i="26"/>
  <c r="X11" i="8" s="1"/>
  <c r="X20" i="8" s="1"/>
  <c r="G95" i="26"/>
  <c r="N13" i="8" s="1"/>
  <c r="L96" i="26"/>
  <c r="AM14" i="8" s="1"/>
  <c r="I95" i="26"/>
  <c r="X13" i="8" s="1"/>
  <c r="F91" i="26"/>
  <c r="I9" i="8" s="1"/>
  <c r="I18" i="8" s="1"/>
  <c r="I92" i="26"/>
  <c r="X10" i="8" s="1"/>
  <c r="X19" i="8" s="1"/>
  <c r="G94" i="26"/>
  <c r="N12" i="8" s="1"/>
  <c r="L92" i="26"/>
  <c r="AM10" i="8" s="1"/>
  <c r="AM19" i="8" s="1"/>
  <c r="I90" i="26"/>
  <c r="X8" i="8" s="1"/>
  <c r="G92" i="26"/>
  <c r="N10" i="8" s="1"/>
  <c r="N19" i="8" s="1"/>
  <c r="L93" i="26"/>
  <c r="AM11" i="8" s="1"/>
  <c r="AM20" i="8" s="1"/>
  <c r="H95" i="26"/>
  <c r="S13" i="8" s="1"/>
  <c r="F97" i="26"/>
  <c r="I15" i="8" s="1"/>
  <c r="F94" i="26"/>
  <c r="I12" i="8" s="1"/>
  <c r="H97" i="26"/>
  <c r="S15" i="8" s="1"/>
  <c r="L97" i="26"/>
  <c r="AM15" i="8" s="1"/>
  <c r="G96" i="26"/>
  <c r="N14" i="8" s="1"/>
  <c r="H91" i="26"/>
  <c r="S9" i="8" s="1"/>
  <c r="S18" i="8" s="1"/>
  <c r="I94" i="26"/>
  <c r="X12" i="8" s="1"/>
  <c r="K97" i="26"/>
  <c r="AH15" i="8" s="1"/>
  <c r="J97" i="26"/>
  <c r="AC15" i="8" s="1"/>
  <c r="I97" i="26"/>
  <c r="X15" i="8" s="1"/>
  <c r="X17" i="8" s="1"/>
  <c r="K96" i="26"/>
  <c r="AH14" i="8" s="1"/>
  <c r="J96" i="26"/>
  <c r="AC14" i="8" s="1"/>
  <c r="E97" i="26"/>
  <c r="D15" i="8" s="1"/>
  <c r="K94" i="26"/>
  <c r="AH12" i="8" s="1"/>
  <c r="J94" i="26"/>
  <c r="AC12" i="8" s="1"/>
  <c r="E95" i="26"/>
  <c r="D13" i="8" s="1"/>
  <c r="K95" i="26"/>
  <c r="AH13" i="8" s="1"/>
  <c r="J95" i="26"/>
  <c r="AC13" i="8" s="1"/>
  <c r="E96" i="26"/>
  <c r="D14" i="8" s="1"/>
  <c r="K93" i="26"/>
  <c r="AH11" i="8" s="1"/>
  <c r="AH20" i="8" s="1"/>
  <c r="J93" i="26"/>
  <c r="AC11" i="8" s="1"/>
  <c r="AC20" i="8" s="1"/>
  <c r="E94" i="26"/>
  <c r="D12" i="8" s="1"/>
  <c r="K92" i="26"/>
  <c r="AH10" i="8" s="1"/>
  <c r="AH19" i="8" s="1"/>
  <c r="J92" i="26"/>
  <c r="AC10" i="8" s="1"/>
  <c r="AC19" i="8" s="1"/>
  <c r="E93" i="26"/>
  <c r="D11" i="8" s="1"/>
  <c r="D20" i="8" s="1"/>
  <c r="D27" i="8" s="1"/>
  <c r="D34" i="8" s="1"/>
  <c r="K91" i="26"/>
  <c r="AH9" i="8" s="1"/>
  <c r="AH18" i="8" s="1"/>
  <c r="J91" i="26"/>
  <c r="AC9" i="8" s="1"/>
  <c r="AC18" i="8" s="1"/>
  <c r="E92" i="26"/>
  <c r="D10" i="8" s="1"/>
  <c r="D19" i="8" s="1"/>
  <c r="D26" i="8" s="1"/>
  <c r="D33" i="8" s="1"/>
  <c r="K90" i="26"/>
  <c r="AH8" i="8" s="1"/>
  <c r="J90" i="26"/>
  <c r="AC8" i="8" s="1"/>
  <c r="E91" i="26"/>
  <c r="D9" i="8" s="1"/>
  <c r="D18" i="8" s="1"/>
  <c r="AN24" i="8"/>
  <c r="AN31" i="8"/>
  <c r="AN36" i="8"/>
  <c r="AN7" i="8" s="1"/>
  <c r="O24" i="8"/>
  <c r="O31" i="8"/>
  <c r="O36" i="8"/>
  <c r="O7" i="8" s="1"/>
  <c r="E24" i="8"/>
  <c r="E31" i="8"/>
  <c r="L96" i="27"/>
  <c r="AL15" i="8" s="1"/>
  <c r="L95" i="27"/>
  <c r="AL14" i="8" s="1"/>
  <c r="L94" i="27"/>
  <c r="AL13" i="8" s="1"/>
  <c r="L93" i="27"/>
  <c r="AL12" i="8" s="1"/>
  <c r="L92" i="27"/>
  <c r="AL11" i="8" s="1"/>
  <c r="AL20" i="8" s="1"/>
  <c r="L91" i="27"/>
  <c r="AL10" i="8" s="1"/>
  <c r="AL19" i="8" s="1"/>
  <c r="L90" i="27"/>
  <c r="AL9" i="8" s="1"/>
  <c r="AL18" i="8" s="1"/>
  <c r="L89" i="27"/>
  <c r="AL8" i="8" s="1"/>
  <c r="K96" i="27"/>
  <c r="AG15" i="8" s="1"/>
  <c r="K95" i="27"/>
  <c r="AG14" i="8" s="1"/>
  <c r="K94" i="27"/>
  <c r="AG13" i="8" s="1"/>
  <c r="K93" i="27"/>
  <c r="AG12" i="8" s="1"/>
  <c r="K92" i="27"/>
  <c r="AG11" i="8" s="1"/>
  <c r="AG20" i="8" s="1"/>
  <c r="K91" i="27"/>
  <c r="AG10" i="8" s="1"/>
  <c r="AG19" i="8" s="1"/>
  <c r="K90" i="27"/>
  <c r="AG9" i="8" s="1"/>
  <c r="AG18" i="8" s="1"/>
  <c r="K89" i="27"/>
  <c r="AG8" i="8" s="1"/>
  <c r="J96" i="27"/>
  <c r="AB15" i="8" s="1"/>
  <c r="J95" i="27"/>
  <c r="AB14" i="8" s="1"/>
  <c r="J94" i="27"/>
  <c r="AB13" i="8" s="1"/>
  <c r="J93" i="27"/>
  <c r="AB12" i="8" s="1"/>
  <c r="J92" i="27"/>
  <c r="AB11" i="8" s="1"/>
  <c r="AB20" i="8" s="1"/>
  <c r="J91" i="27"/>
  <c r="AB10" i="8" s="1"/>
  <c r="AB19" i="8" s="1"/>
  <c r="J90" i="27"/>
  <c r="AB9" i="8" s="1"/>
  <c r="AB18" i="8" s="1"/>
  <c r="J89" i="27"/>
  <c r="AB8" i="8" s="1"/>
  <c r="H95" i="27"/>
  <c r="R14" i="8" s="1"/>
  <c r="I96" i="27"/>
  <c r="W15" i="8" s="1"/>
  <c r="I95" i="27"/>
  <c r="W14" i="8" s="1"/>
  <c r="I94" i="27"/>
  <c r="W13" i="8" s="1"/>
  <c r="I93" i="27"/>
  <c r="W12" i="8" s="1"/>
  <c r="I92" i="27"/>
  <c r="W11" i="8" s="1"/>
  <c r="W20" i="8" s="1"/>
  <c r="I91" i="27"/>
  <c r="W10" i="8" s="1"/>
  <c r="W19" i="8" s="1"/>
  <c r="I90" i="27"/>
  <c r="W9" i="8" s="1"/>
  <c r="W18" i="8" s="1"/>
  <c r="I89" i="27"/>
  <c r="W8" i="8" s="1"/>
  <c r="H96" i="27"/>
  <c r="R15" i="8" s="1"/>
  <c r="H94" i="27"/>
  <c r="R13" i="8" s="1"/>
  <c r="H93" i="27"/>
  <c r="R12" i="8" s="1"/>
  <c r="H92" i="27"/>
  <c r="R11" i="8" s="1"/>
  <c r="R20" i="8" s="1"/>
  <c r="H91" i="27"/>
  <c r="R10" i="8" s="1"/>
  <c r="R19" i="8" s="1"/>
  <c r="H90" i="27"/>
  <c r="R9" i="8" s="1"/>
  <c r="R18" i="8" s="1"/>
  <c r="H89" i="27"/>
  <c r="R8" i="8" s="1"/>
  <c r="G96" i="27"/>
  <c r="M15" i="8" s="1"/>
  <c r="G95" i="27"/>
  <c r="M14" i="8" s="1"/>
  <c r="G94" i="27"/>
  <c r="M13" i="8" s="1"/>
  <c r="G93" i="27"/>
  <c r="M12" i="8" s="1"/>
  <c r="G92" i="27"/>
  <c r="M11" i="8" s="1"/>
  <c r="M20" i="8" s="1"/>
  <c r="G91" i="27"/>
  <c r="M10" i="8" s="1"/>
  <c r="M19" i="8" s="1"/>
  <c r="G90" i="27"/>
  <c r="M9" i="8" s="1"/>
  <c r="M18" i="8" s="1"/>
  <c r="G89" i="27"/>
  <c r="M8" i="8" s="1"/>
  <c r="E95" i="27"/>
  <c r="C14" i="8" s="1"/>
  <c r="E94" i="27"/>
  <c r="C13" i="8" s="1"/>
  <c r="E92" i="27"/>
  <c r="C11" i="8" s="1"/>
  <c r="C20" i="8" s="1"/>
  <c r="E90" i="27"/>
  <c r="C9" i="8" s="1"/>
  <c r="C18" i="8" s="1"/>
  <c r="F96" i="27"/>
  <c r="H15" i="8" s="1"/>
  <c r="H17" i="8" s="1"/>
  <c r="F95" i="27"/>
  <c r="H14" i="8" s="1"/>
  <c r="F94" i="27"/>
  <c r="H13" i="8" s="1"/>
  <c r="F93" i="27"/>
  <c r="H12" i="8" s="1"/>
  <c r="F92" i="27"/>
  <c r="H11" i="8" s="1"/>
  <c r="H20" i="8" s="1"/>
  <c r="F91" i="27"/>
  <c r="H10" i="8" s="1"/>
  <c r="H19" i="8" s="1"/>
  <c r="F90" i="27"/>
  <c r="H9" i="8" s="1"/>
  <c r="H18" i="8" s="1"/>
  <c r="F89" i="27"/>
  <c r="H8" i="8" s="1"/>
  <c r="E96" i="27"/>
  <c r="C15" i="8" s="1"/>
  <c r="E93" i="27"/>
  <c r="C12" i="8" s="1"/>
  <c r="E91" i="27"/>
  <c r="C10" i="8" s="1"/>
  <c r="C19" i="8" s="1"/>
  <c r="E89" i="27"/>
  <c r="C8" i="8" s="1"/>
  <c r="E36" i="8"/>
  <c r="E7" i="8" s="1"/>
  <c r="E27" i="8"/>
  <c r="E34" i="8" s="1"/>
  <c r="E26" i="8"/>
  <c r="E33" i="8" s="1"/>
  <c r="E25" i="8"/>
  <c r="E32" i="8" s="1"/>
  <c r="E28" i="8"/>
  <c r="E35" i="8" s="1"/>
  <c r="AL17" i="8" l="1"/>
  <c r="D25" i="8"/>
  <c r="D32" i="8" s="1"/>
  <c r="X21" i="8"/>
  <c r="X28" i="8" s="1"/>
  <c r="X35" i="8" s="1"/>
  <c r="AL27" i="8"/>
  <c r="AL34" i="8" s="1"/>
  <c r="M21" i="8"/>
  <c r="R21" i="8"/>
  <c r="AB21" i="8"/>
  <c r="AL21" i="8"/>
  <c r="N21" i="8"/>
  <c r="R17" i="8"/>
  <c r="R31" i="8" s="1"/>
  <c r="H25" i="8"/>
  <c r="H32" i="8" s="1"/>
  <c r="W21" i="8"/>
  <c r="X36" i="8"/>
  <c r="X7" i="8" s="1"/>
  <c r="X24" i="8"/>
  <c r="X31" i="8"/>
  <c r="I21" i="8"/>
  <c r="X26" i="8"/>
  <c r="X33" i="8" s="1"/>
  <c r="X25" i="8"/>
  <c r="X32" i="8" s="1"/>
  <c r="S17" i="8"/>
  <c r="S28" i="8" s="1"/>
  <c r="S35" i="8" s="1"/>
  <c r="H26" i="8"/>
  <c r="H33" i="8" s="1"/>
  <c r="I17" i="8"/>
  <c r="H27" i="8"/>
  <c r="H34" i="8" s="1"/>
  <c r="M17" i="8"/>
  <c r="M25" i="8" s="1"/>
  <c r="M32" i="8" s="1"/>
  <c r="W17" i="8"/>
  <c r="AB17" i="8"/>
  <c r="AB28" i="8" s="1"/>
  <c r="AB35" i="8" s="1"/>
  <c r="AG17" i="8"/>
  <c r="D36" i="8"/>
  <c r="D7" i="8" s="1"/>
  <c r="D24" i="8"/>
  <c r="D31" i="8"/>
  <c r="AG21" i="8"/>
  <c r="C17" i="8"/>
  <c r="C27" i="8" s="1"/>
  <c r="C34" i="8" s="1"/>
  <c r="H24" i="8"/>
  <c r="H36" i="8"/>
  <c r="H7" i="8" s="1"/>
  <c r="H31" i="8"/>
  <c r="AB27" i="8"/>
  <c r="AB34" i="8" s="1"/>
  <c r="AG27" i="8"/>
  <c r="AG34" i="8" s="1"/>
  <c r="AC21" i="8"/>
  <c r="AB25" i="8"/>
  <c r="AB32" i="8" s="1"/>
  <c r="AG25" i="8"/>
  <c r="AG32" i="8" s="1"/>
  <c r="AL25" i="8"/>
  <c r="AL32" i="8" s="1"/>
  <c r="AC17" i="8"/>
  <c r="AC26" i="8" s="1"/>
  <c r="AC33" i="8" s="1"/>
  <c r="D21" i="8"/>
  <c r="D28" i="8" s="1"/>
  <c r="D35" i="8" s="1"/>
  <c r="AH21" i="8"/>
  <c r="N17" i="8"/>
  <c r="N25" i="8" s="1"/>
  <c r="N32" i="8" s="1"/>
  <c r="AM17" i="8"/>
  <c r="AM26" i="8" s="1"/>
  <c r="AM33" i="8" s="1"/>
  <c r="I25" i="8"/>
  <c r="I32" i="8" s="1"/>
  <c r="AL28" i="8"/>
  <c r="AL35" i="8" s="1"/>
  <c r="AL36" i="8"/>
  <c r="AL7" i="8" s="1"/>
  <c r="AL31" i="8"/>
  <c r="AL24" i="8"/>
  <c r="C21" i="8"/>
  <c r="H21" i="8"/>
  <c r="H28" i="8" s="1"/>
  <c r="H35" i="8" s="1"/>
  <c r="M26" i="8"/>
  <c r="M33" i="8" s="1"/>
  <c r="R26" i="8"/>
  <c r="R33" i="8" s="1"/>
  <c r="W27" i="8"/>
  <c r="W34" i="8" s="1"/>
  <c r="AG26" i="8"/>
  <c r="AG33" i="8" s="1"/>
  <c r="AL26" i="8"/>
  <c r="AL33" i="8" s="1"/>
  <c r="AH17" i="8"/>
  <c r="AH25" i="8" s="1"/>
  <c r="AH32" i="8" s="1"/>
  <c r="X27" i="8"/>
  <c r="X34" i="8" s="1"/>
  <c r="I27" i="8"/>
  <c r="I34" i="8" s="1"/>
  <c r="AH27" i="8"/>
  <c r="AH34" i="8" s="1"/>
  <c r="AM21" i="8"/>
  <c r="AM28" i="8" s="1"/>
  <c r="AM35" i="8" s="1"/>
  <c r="R25" i="8" l="1"/>
  <c r="R32" i="8" s="1"/>
  <c r="AC28" i="8"/>
  <c r="AC35" i="8" s="1"/>
  <c r="AC27" i="8"/>
  <c r="AC34" i="8" s="1"/>
  <c r="AC25" i="8"/>
  <c r="AC32" i="8" s="1"/>
  <c r="AG28" i="8"/>
  <c r="AG35" i="8" s="1"/>
  <c r="C25" i="8"/>
  <c r="C32" i="8" s="1"/>
  <c r="M28" i="8"/>
  <c r="M35" i="8" s="1"/>
  <c r="C28" i="8"/>
  <c r="C35" i="8" s="1"/>
  <c r="AH28" i="8"/>
  <c r="AH35" i="8" s="1"/>
  <c r="AM25" i="8"/>
  <c r="AM32" i="8" s="1"/>
  <c r="R27" i="8"/>
  <c r="R34" i="8" s="1"/>
  <c r="M27" i="8"/>
  <c r="M34" i="8" s="1"/>
  <c r="R24" i="8"/>
  <c r="AH26" i="8"/>
  <c r="AH33" i="8" s="1"/>
  <c r="R36" i="8"/>
  <c r="R7" i="8" s="1"/>
  <c r="R28" i="8"/>
  <c r="R35" i="8" s="1"/>
  <c r="N26" i="8"/>
  <c r="N33" i="8" s="1"/>
  <c r="W31" i="8"/>
  <c r="W36" i="8"/>
  <c r="W7" i="8" s="1"/>
  <c r="W24" i="8"/>
  <c r="I28" i="8"/>
  <c r="I35" i="8"/>
  <c r="AB26" i="8"/>
  <c r="AB33" i="8" s="1"/>
  <c r="S25" i="8"/>
  <c r="S32" i="8" s="1"/>
  <c r="W26" i="8"/>
  <c r="W33" i="8" s="1"/>
  <c r="M36" i="8"/>
  <c r="M7" i="8" s="1"/>
  <c r="M31" i="8"/>
  <c r="M24" i="8"/>
  <c r="N27" i="8"/>
  <c r="N34" i="8" s="1"/>
  <c r="N28" i="8"/>
  <c r="N35" i="8" s="1"/>
  <c r="S31" i="8"/>
  <c r="S24" i="8"/>
  <c r="S36" i="8"/>
  <c r="S7" i="8" s="1"/>
  <c r="I26" i="8"/>
  <c r="I33" i="8" s="1"/>
  <c r="I31" i="8"/>
  <c r="I24" i="8"/>
  <c r="I36" i="8"/>
  <c r="I7" i="8" s="1"/>
  <c r="W25" i="8"/>
  <c r="W32" i="8" s="1"/>
  <c r="AC36" i="8"/>
  <c r="AC7" i="8" s="1"/>
  <c r="AC24" i="8"/>
  <c r="AC31" i="8"/>
  <c r="C26" i="8"/>
  <c r="C33" i="8" s="1"/>
  <c r="S27" i="8"/>
  <c r="S34" i="8" s="1"/>
  <c r="W28" i="8"/>
  <c r="W35" i="8"/>
  <c r="AH24" i="8"/>
  <c r="AH36" i="8"/>
  <c r="AH7" i="8" s="1"/>
  <c r="AH31" i="8"/>
  <c r="AM36" i="8"/>
  <c r="AM7" i="8" s="1"/>
  <c r="AM24" i="8"/>
  <c r="AM31" i="8"/>
  <c r="AM27" i="8"/>
  <c r="AM34" i="8" s="1"/>
  <c r="S26" i="8"/>
  <c r="S33" i="8" s="1"/>
  <c r="AG36" i="8"/>
  <c r="AG7" i="8" s="1"/>
  <c r="AG24" i="8"/>
  <c r="AG31" i="8"/>
  <c r="N36" i="8"/>
  <c r="N7" i="8" s="1"/>
  <c r="N31" i="8"/>
  <c r="N24" i="8"/>
  <c r="C24" i="8"/>
  <c r="C31" i="8"/>
  <c r="C36" i="8"/>
  <c r="C7" i="8" s="1"/>
  <c r="AB24" i="8"/>
  <c r="AB36" i="8"/>
  <c r="AB7" i="8" s="1"/>
  <c r="AB31" i="8"/>
</calcChain>
</file>

<file path=xl/sharedStrings.xml><?xml version="1.0" encoding="utf-8"?>
<sst xmlns="http://schemas.openxmlformats.org/spreadsheetml/2006/main" count="743" uniqueCount="183">
  <si>
    <t>世帯数</t>
  </si>
  <si>
    <t>世帯</t>
  </si>
  <si>
    <t>地域識別コード</t>
    <phoneticPr fontId="2"/>
  </si>
  <si>
    <t>地域区分－全国・都道府県・市区町村</t>
  </si>
  <si>
    <t>住宅の所有の関係</t>
  </si>
  <si>
    <t xml:space="preserve"> </t>
  </si>
  <si>
    <t>0_総数</t>
  </si>
  <si>
    <t>1_持ち家</t>
  </si>
  <si>
    <t>2_借家</t>
  </si>
  <si>
    <t>-</t>
  </si>
  <si>
    <t>Total</t>
  </si>
  <si>
    <t>1)</t>
    <phoneticPr fontId="8"/>
  </si>
  <si>
    <t>Total</t>
    <phoneticPr fontId="11"/>
  </si>
  <si>
    <t>Total</t>
    <phoneticPr fontId="8"/>
  </si>
  <si>
    <t>総　数</t>
    <phoneticPr fontId="8"/>
  </si>
  <si>
    <t>99_不詳</t>
  </si>
  <si>
    <t>06_1500万円以上</t>
  </si>
  <si>
    <t>05_1000～1500万円未満</t>
  </si>
  <si>
    <t>04_700～1000万円未満</t>
  </si>
  <si>
    <t>03_500～700万円未満</t>
  </si>
  <si>
    <t>02_300～500万円未満</t>
  </si>
  <si>
    <t>01_300万円未満</t>
  </si>
  <si>
    <t>00_総数</t>
  </si>
  <si>
    <t>世帯の年間収入階級</t>
  </si>
  <si>
    <t>7_７人以上</t>
  </si>
  <si>
    <t>6_６人</t>
  </si>
  <si>
    <t>5_５人</t>
  </si>
  <si>
    <t>4_４人</t>
  </si>
  <si>
    <t>3_３人</t>
  </si>
  <si>
    <t>2_２人</t>
  </si>
  <si>
    <t>1_１人</t>
  </si>
  <si>
    <t>世帯人員</t>
  </si>
  <si>
    <t>平成30年住宅・土地統計調査</t>
    <rPh sb="0" eb="2">
      <t>ヘイセイ</t>
    </rPh>
    <rPh sb="4" eb="5">
      <t>ネン</t>
    </rPh>
    <rPh sb="5" eb="7">
      <t>ジュウタク</t>
    </rPh>
    <rPh sb="8" eb="10">
      <t>トチ</t>
    </rPh>
    <rPh sb="10" eb="12">
      <t>トウケイ</t>
    </rPh>
    <rPh sb="12" eb="14">
      <t>チョウサ</t>
    </rPh>
    <phoneticPr fontId="2"/>
  </si>
  <si>
    <t>平成25年住宅・土地統計調査</t>
    <rPh sb="0" eb="2">
      <t>ヘイセイ</t>
    </rPh>
    <rPh sb="4" eb="5">
      <t>ネン</t>
    </rPh>
    <rPh sb="5" eb="7">
      <t>ジュウタク</t>
    </rPh>
    <rPh sb="8" eb="10">
      <t>トチ</t>
    </rPh>
    <rPh sb="10" eb="12">
      <t>トウケイ</t>
    </rPh>
    <rPh sb="12" eb="14">
      <t>チョウサ</t>
    </rPh>
    <phoneticPr fontId="2"/>
  </si>
  <si>
    <t>平成20年住宅・土地統計調査</t>
    <rPh sb="0" eb="2">
      <t>ヘイセイ</t>
    </rPh>
    <rPh sb="4" eb="5">
      <t>ネン</t>
    </rPh>
    <rPh sb="5" eb="7">
      <t>ジュウタク</t>
    </rPh>
    <rPh sb="8" eb="10">
      <t>トチ</t>
    </rPh>
    <rPh sb="10" eb="12">
      <t>トウケイ</t>
    </rPh>
    <rPh sb="12" eb="14">
      <t>チョウサ</t>
    </rPh>
    <phoneticPr fontId="2"/>
  </si>
  <si>
    <t>XXXXX_市区町村名</t>
    <rPh sb="6" eb="8">
      <t>シク</t>
    </rPh>
    <rPh sb="8" eb="10">
      <t>チョウソン</t>
    </rPh>
    <rPh sb="10" eb="11">
      <t>メイ</t>
    </rPh>
    <phoneticPr fontId="2"/>
  </si>
  <si>
    <t>XXX　 市区町村名</t>
    <rPh sb="5" eb="7">
      <t>シク</t>
    </rPh>
    <rPh sb="7" eb="9">
      <t>チョウソン</t>
    </rPh>
    <rPh sb="9" eb="10">
      <t>メイ</t>
    </rPh>
    <phoneticPr fontId="8"/>
  </si>
  <si>
    <t>■民営借家に居住する世帯の年間収入階級別の世帯数の推移</t>
    <rPh sb="1" eb="3">
      <t>ミンエイ</t>
    </rPh>
    <rPh sb="3" eb="5">
      <t>シャクヤ</t>
    </rPh>
    <rPh sb="6" eb="8">
      <t>キョジュウ</t>
    </rPh>
    <rPh sb="10" eb="12">
      <t>セタイ</t>
    </rPh>
    <rPh sb="13" eb="15">
      <t>ネンカン</t>
    </rPh>
    <rPh sb="15" eb="17">
      <t>シュウニュウ</t>
    </rPh>
    <rPh sb="17" eb="19">
      <t>カイキュウ</t>
    </rPh>
    <rPh sb="19" eb="20">
      <t>ベツ</t>
    </rPh>
    <rPh sb="21" eb="23">
      <t>セタイ</t>
    </rPh>
    <rPh sb="23" eb="24">
      <t>スウ</t>
    </rPh>
    <rPh sb="25" eb="27">
      <t>スイイ</t>
    </rPh>
    <phoneticPr fontId="2"/>
  </si>
  <si>
    <t>総数</t>
    <phoneticPr fontId="2"/>
  </si>
  <si>
    <t>500～700万円未満</t>
    <phoneticPr fontId="2"/>
  </si>
  <si>
    <t>700～1000万円未満</t>
    <phoneticPr fontId="2"/>
  </si>
  <si>
    <t>1000～1500万円未満</t>
    <phoneticPr fontId="2"/>
  </si>
  <si>
    <t>不詳</t>
    <phoneticPr fontId="2"/>
  </si>
  <si>
    <t>300万円未満</t>
    <phoneticPr fontId="2"/>
  </si>
  <si>
    <t>300～500万</t>
    <rPh sb="7" eb="8">
      <t>マン</t>
    </rPh>
    <phoneticPr fontId="2"/>
  </si>
  <si>
    <t>500～700万</t>
    <rPh sb="7" eb="8">
      <t>マン</t>
    </rPh>
    <phoneticPr fontId="2"/>
  </si>
  <si>
    <t>700万円以上</t>
    <rPh sb="4" eb="5">
      <t>エン</t>
    </rPh>
    <rPh sb="5" eb="7">
      <t>イジョウ</t>
    </rPh>
    <phoneticPr fontId="2"/>
  </si>
  <si>
    <t>総数（不詳を除く）</t>
    <rPh sb="3" eb="5">
      <t>フショウ</t>
    </rPh>
    <rPh sb="6" eb="7">
      <t>ノゾ</t>
    </rPh>
    <phoneticPr fontId="2"/>
  </si>
  <si>
    <t>（データラベル用）</t>
    <rPh sb="7" eb="8">
      <t>ヨウ</t>
    </rPh>
    <phoneticPr fontId="2"/>
  </si>
  <si>
    <t>（割合算定）</t>
    <rPh sb="1" eb="3">
      <t>ワリアイ</t>
    </rPh>
    <rPh sb="3" eb="5">
      <t>サンテイ</t>
    </rPh>
    <phoneticPr fontId="2"/>
  </si>
  <si>
    <t>210_公営の借家</t>
  </si>
  <si>
    <t>220_都市再生機構(UR)・公社の借家</t>
  </si>
  <si>
    <t>230_民営借家</t>
  </si>
  <si>
    <t>231_民営借家（木造）</t>
  </si>
  <si>
    <t>232_民営借家（非木造）</t>
  </si>
  <si>
    <t>240_給与住宅</t>
  </si>
  <si>
    <t>積み上げ</t>
    <rPh sb="0" eb="1">
      <t>ツ</t>
    </rPh>
    <rPh sb="2" eb="3">
      <t>ア</t>
    </rPh>
    <phoneticPr fontId="2"/>
  </si>
  <si>
    <t>最低居住面積水準・誘導居住面積水準状況</t>
  </si>
  <si>
    <t>11_（最低居住面積水準）水準以上の世帯</t>
  </si>
  <si>
    <t>12_（最低居住面積水準）水準未満の世帯</t>
  </si>
  <si>
    <t>21_（誘導居住面積水準）水準以上の世帯</t>
  </si>
  <si>
    <t>22_（誘導居住面積水準）水準未満の世帯</t>
  </si>
  <si>
    <t>231_（都市居住型誘導居住面積水準）水準以上の世帯</t>
  </si>
  <si>
    <t>232_（都市居住型誘導居住面積水準）水準未満の世帯</t>
  </si>
  <si>
    <t>241_（一般型誘導居住面積水準）水準以上の世帯</t>
  </si>
  <si>
    <t>242_（一般型誘導居住面積水準）水準未満の世帯</t>
  </si>
  <si>
    <t>6-B4</t>
    <phoneticPr fontId="8"/>
  </si>
  <si>
    <t>　　給　　 与　　 住　　 宅</t>
    <rPh sb="2" eb="3">
      <t>キュウ</t>
    </rPh>
    <rPh sb="6" eb="7">
      <t>クミ</t>
    </rPh>
    <rPh sb="10" eb="11">
      <t>ジュウ</t>
    </rPh>
    <rPh sb="14" eb="15">
      <t>タク</t>
    </rPh>
    <phoneticPr fontId="11"/>
  </si>
  <si>
    <t>6-B3b</t>
    <phoneticPr fontId="8"/>
  </si>
  <si>
    <t>　　民  営  借  家  (非木造)</t>
    <rPh sb="2" eb="3">
      <t>タミ</t>
    </rPh>
    <rPh sb="5" eb="6">
      <t>エイ</t>
    </rPh>
    <rPh sb="8" eb="9">
      <t>シャク</t>
    </rPh>
    <rPh sb="11" eb="12">
      <t>イエ</t>
    </rPh>
    <rPh sb="15" eb="16">
      <t>ヒ</t>
    </rPh>
    <rPh sb="16" eb="17">
      <t>キ</t>
    </rPh>
    <rPh sb="17" eb="18">
      <t>ヅクリ</t>
    </rPh>
    <phoneticPr fontId="11"/>
  </si>
  <si>
    <t>6-B3a</t>
    <phoneticPr fontId="8"/>
  </si>
  <si>
    <t>　　民  営  借  家  (木  造)</t>
    <rPh sb="2" eb="3">
      <t>タミ</t>
    </rPh>
    <rPh sb="5" eb="6">
      <t>エイ</t>
    </rPh>
    <rPh sb="8" eb="9">
      <t>シャク</t>
    </rPh>
    <rPh sb="11" eb="12">
      <t>イエ</t>
    </rPh>
    <rPh sb="15" eb="16">
      <t>キ</t>
    </rPh>
    <rPh sb="18" eb="19">
      <t>ヅクリ</t>
    </rPh>
    <phoneticPr fontId="11"/>
  </si>
  <si>
    <t>　　 ・　公　社　の　借　家</t>
    <phoneticPr fontId="8"/>
  </si>
  <si>
    <t>6-B2</t>
    <phoneticPr fontId="8"/>
  </si>
  <si>
    <t>　　都  市  再 生 機 構 (UR)</t>
    <rPh sb="2" eb="3">
      <t>ミヤコ</t>
    </rPh>
    <rPh sb="5" eb="6">
      <t>シ</t>
    </rPh>
    <rPh sb="8" eb="9">
      <t>サイ</t>
    </rPh>
    <rPh sb="10" eb="11">
      <t>ショウ</t>
    </rPh>
    <rPh sb="12" eb="13">
      <t>キ</t>
    </rPh>
    <rPh sb="14" eb="15">
      <t>カマエ</t>
    </rPh>
    <phoneticPr fontId="11"/>
  </si>
  <si>
    <t>6-B1</t>
    <phoneticPr fontId="8"/>
  </si>
  <si>
    <t>　　公　 営　 の 　 借　 家</t>
    <rPh sb="2" eb="3">
      <t>オオヤケ</t>
    </rPh>
    <rPh sb="5" eb="6">
      <t>エイ</t>
    </rPh>
    <rPh sb="12" eb="13">
      <t>シャク</t>
    </rPh>
    <rPh sb="15" eb="16">
      <t>イエ</t>
    </rPh>
    <phoneticPr fontId="11"/>
  </si>
  <si>
    <t>6-B</t>
    <phoneticPr fontId="8"/>
  </si>
  <si>
    <t>　借　　　　　　　　　　 家</t>
    <rPh sb="1" eb="2">
      <t>シャク</t>
    </rPh>
    <rPh sb="13" eb="14">
      <t>イエ</t>
    </rPh>
    <phoneticPr fontId="11"/>
  </si>
  <si>
    <t>6-A</t>
    <phoneticPr fontId="8"/>
  </si>
  <si>
    <t>　持　　　　 ち 　　　　 家</t>
    <rPh sb="1" eb="2">
      <t>モ</t>
    </rPh>
    <rPh sb="14" eb="15">
      <t>イエ</t>
    </rPh>
    <phoneticPr fontId="11"/>
  </si>
  <si>
    <t>(CD-6)</t>
    <phoneticPr fontId="8"/>
  </si>
  <si>
    <t>(その１.住宅の 所有の 関 係)</t>
    <rPh sb="5" eb="7">
      <t>ジュウタク</t>
    </rPh>
    <rPh sb="9" eb="11">
      <t>ショユウ</t>
    </rPh>
    <rPh sb="13" eb="14">
      <t>セキ</t>
    </rPh>
    <rPh sb="15" eb="16">
      <t>カカリ</t>
    </rPh>
    <phoneticPr fontId="11"/>
  </si>
  <si>
    <t>4)5)6)</t>
    <phoneticPr fontId="8"/>
  </si>
  <si>
    <t>54-C</t>
    <phoneticPr fontId="8"/>
  </si>
  <si>
    <t xml:space="preserve">主　  世　  帯　   総　  数 </t>
    <rPh sb="0" eb="1">
      <t>シュ</t>
    </rPh>
    <rPh sb="4" eb="5">
      <t>ヨ</t>
    </rPh>
    <rPh sb="8" eb="9">
      <t>オビ</t>
    </rPh>
    <rPh sb="13" eb="14">
      <t>フサ</t>
    </rPh>
    <rPh sb="17" eb="18">
      <t>カズ</t>
    </rPh>
    <phoneticPr fontId="11"/>
  </si>
  <si>
    <t>Sapporo-shi</t>
    <phoneticPr fontId="8"/>
  </si>
  <si>
    <t>Households 
under 
housing 
standard</t>
    <phoneticPr fontId="8"/>
  </si>
  <si>
    <t>Households 
exceeding 
housing 
standard</t>
    <phoneticPr fontId="11"/>
  </si>
  <si>
    <t>Tenure of dwelling (6 Groups),
type of building (4 Groups),
household members (6 Groups),
type of household (14 Groups),
sex and age of main earner (6 Groups) and
employment status of main earner (8 Groups)</t>
    <phoneticPr fontId="8"/>
  </si>
  <si>
    <t>水準未満の
世帯</t>
    <phoneticPr fontId="8"/>
  </si>
  <si>
    <t>水準以上の
世帯</t>
    <phoneticPr fontId="11"/>
  </si>
  <si>
    <t>Targeted housing area standard 
for rural areas     3)</t>
    <phoneticPr fontId="11"/>
  </si>
  <si>
    <t>Targeted housing area standard 
for urban areas     2)</t>
    <phoneticPr fontId="11"/>
  </si>
  <si>
    <t>一般型誘導居住面積水準</t>
    <phoneticPr fontId="8"/>
  </si>
  <si>
    <t>都市居住型誘導居住面積水準</t>
    <phoneticPr fontId="8"/>
  </si>
  <si>
    <t>水準以上の
世帯</t>
    <phoneticPr fontId="8"/>
  </si>
  <si>
    <t>Minimum housing area standard</t>
    <phoneticPr fontId="11"/>
  </si>
  <si>
    <t>Targeted housing area standard</t>
    <phoneticPr fontId="11"/>
  </si>
  <si>
    <t>誘導居住面積水準</t>
    <phoneticPr fontId="11"/>
  </si>
  <si>
    <t>最低居住面積水準</t>
    <phoneticPr fontId="8"/>
  </si>
  <si>
    <r>
      <t>住宅の所有の関係 (6区分)・
建て方 (4区分)・
世帯人員 (6区分)・
世帯の型 (14区分)・
家計を主に支える者の男女,年齢 (6区分)・
従業上の地位</t>
    </r>
    <r>
      <rPr>
        <sz val="9"/>
        <rFont val="ＭＳ 明朝"/>
        <family val="1"/>
        <charset val="128"/>
      </rPr>
      <t xml:space="preserve"> (8区分)</t>
    </r>
    <r>
      <rPr>
        <sz val="9"/>
        <color indexed="8"/>
        <rFont val="ＭＳ 明朝"/>
        <family val="1"/>
        <charset val="128"/>
      </rPr>
      <t xml:space="preserve">
</t>
    </r>
    <rPh sb="47" eb="49">
      <t>クブン</t>
    </rPh>
    <phoneticPr fontId="8"/>
  </si>
  <si>
    <t xml:space="preserve">世帯人員 (7区分),
住宅の所有の関係 (2区分)
</t>
    <rPh sb="12" eb="14">
      <t>ジュウタク</t>
    </rPh>
    <rPh sb="15" eb="17">
      <t>ショユウ</t>
    </rPh>
    <rPh sb="18" eb="20">
      <t>カンケイ</t>
    </rPh>
    <phoneticPr fontId="11"/>
  </si>
  <si>
    <t>総　数</t>
    <rPh sb="0" eb="1">
      <t>フサ</t>
    </rPh>
    <rPh sb="2" eb="3">
      <t>カズ</t>
    </rPh>
    <phoneticPr fontId="11"/>
  </si>
  <si>
    <r>
      <t>世帯の年間収入階級　　　　　　　　</t>
    </r>
    <r>
      <rPr>
        <sz val="9"/>
        <rFont val="Times New Roman"/>
        <family val="1"/>
      </rPr>
      <t>Annual income</t>
    </r>
    <rPh sb="0" eb="2">
      <t>セタイ</t>
    </rPh>
    <rPh sb="3" eb="5">
      <t>ネンカン</t>
    </rPh>
    <rPh sb="5" eb="7">
      <t>シュウニュウ</t>
    </rPh>
    <rPh sb="7" eb="9">
      <t>カイキュウ</t>
    </rPh>
    <phoneticPr fontId="11"/>
  </si>
  <si>
    <t>300万円未満</t>
    <rPh sb="3" eb="4">
      <t>マン</t>
    </rPh>
    <rPh sb="4" eb="5">
      <t>エン</t>
    </rPh>
    <rPh sb="5" eb="7">
      <t>ミマン</t>
    </rPh>
    <phoneticPr fontId="11"/>
  </si>
  <si>
    <t>300～500</t>
    <phoneticPr fontId="11"/>
  </si>
  <si>
    <t>500～700</t>
    <phoneticPr fontId="11"/>
  </si>
  <si>
    <t>700～1000</t>
    <phoneticPr fontId="11"/>
  </si>
  <si>
    <t>1000～1500</t>
    <phoneticPr fontId="11"/>
  </si>
  <si>
    <t>1500万円以上</t>
    <rPh sb="4" eb="6">
      <t>マンエン</t>
    </rPh>
    <rPh sb="6" eb="8">
      <t>イジョウ</t>
    </rPh>
    <phoneticPr fontId="11"/>
  </si>
  <si>
    <t>不　詳</t>
    <rPh sb="0" eb="1">
      <t>フ</t>
    </rPh>
    <rPh sb="2" eb="3">
      <t>ショウ</t>
    </rPh>
    <phoneticPr fontId="11"/>
  </si>
  <si>
    <t xml:space="preserve">Household members (7 Groups) and
tenure of dwelling (2 Groups)
</t>
    <phoneticPr fontId="11"/>
  </si>
  <si>
    <t>Under</t>
  </si>
  <si>
    <t xml:space="preserve">and over </t>
    <phoneticPr fontId="11"/>
  </si>
  <si>
    <t>Not reported</t>
    <phoneticPr fontId="11"/>
  </si>
  <si>
    <t>主　 世　 帯　 総　 数</t>
    <rPh sb="0" eb="1">
      <t>シュ</t>
    </rPh>
    <phoneticPr fontId="11"/>
  </si>
  <si>
    <t>54-C</t>
  </si>
  <si>
    <t>1)</t>
    <phoneticPr fontId="11"/>
  </si>
  <si>
    <t>　　１              人</t>
    <rPh sb="17" eb="18">
      <t>ヒト</t>
    </rPh>
    <phoneticPr fontId="11"/>
  </si>
  <si>
    <t>person</t>
    <phoneticPr fontId="11"/>
  </si>
  <si>
    <t>　　２</t>
    <phoneticPr fontId="11"/>
  </si>
  <si>
    <t>persons</t>
  </si>
  <si>
    <t>　　３</t>
    <phoneticPr fontId="11"/>
  </si>
  <si>
    <t>　　４</t>
    <phoneticPr fontId="11"/>
  </si>
  <si>
    <t>　　５</t>
    <phoneticPr fontId="11"/>
  </si>
  <si>
    <t>　　６</t>
    <phoneticPr fontId="11"/>
  </si>
  <si>
    <t>　　７　 人　  以　 上</t>
    <rPh sb="5" eb="6">
      <t>ニン</t>
    </rPh>
    <rPh sb="9" eb="10">
      <t>イ</t>
    </rPh>
    <rPh sb="12" eb="13">
      <t>ウエ</t>
    </rPh>
    <phoneticPr fontId="11"/>
  </si>
  <si>
    <t>persons and over</t>
    <phoneticPr fontId="11"/>
  </si>
  <si>
    <t>　持　　　 ち　　　 家</t>
    <phoneticPr fontId="11"/>
  </si>
  <si>
    <t>6-A</t>
  </si>
  <si>
    <t>　借　　　　　　　　家</t>
    <phoneticPr fontId="11"/>
  </si>
  <si>
    <t>6-B</t>
  </si>
  <si>
    <r>
      <t>最低居住面積水準　</t>
    </r>
    <r>
      <rPr>
        <sz val="9"/>
        <color indexed="8"/>
        <rFont val="Times New Roman"/>
        <family val="1"/>
      </rPr>
      <t>(b)</t>
    </r>
    <phoneticPr fontId="8"/>
  </si>
  <si>
    <t>誘導居住面積水準</t>
    <phoneticPr fontId="8"/>
  </si>
  <si>
    <t>&lt;再　掲&gt;
水準以上の
世帯で設備等
の条件を満た
している</t>
    <phoneticPr fontId="8"/>
  </si>
  <si>
    <r>
      <t>総　数　　　</t>
    </r>
    <r>
      <rPr>
        <sz val="9"/>
        <color indexed="8"/>
        <rFont val="Times New Roman"/>
        <family val="1"/>
      </rPr>
      <t>Total</t>
    </r>
    <phoneticPr fontId="8"/>
  </si>
  <si>
    <r>
      <t>都市居住型誘導居住面積水準　</t>
    </r>
    <r>
      <rPr>
        <sz val="9"/>
        <color indexed="8"/>
        <rFont val="Times New Roman"/>
        <family val="1"/>
      </rPr>
      <t>(c)  2)</t>
    </r>
    <phoneticPr fontId="8"/>
  </si>
  <si>
    <r>
      <t>一般型誘導居住面積水準　</t>
    </r>
    <r>
      <rPr>
        <sz val="9"/>
        <color indexed="8"/>
        <rFont val="Times New Roman"/>
        <family val="1"/>
      </rPr>
      <t>(d)  3)</t>
    </r>
    <phoneticPr fontId="8"/>
  </si>
  <si>
    <t>&lt;再　掲&gt;
水準以上の
世帯で設備等
の条件を満た
している</t>
  </si>
  <si>
    <t>Households
exceeding
housing standard</t>
    <phoneticPr fontId="11"/>
  </si>
  <si>
    <t>Households
under
housing standard</t>
    <phoneticPr fontId="11"/>
  </si>
  <si>
    <t>&lt;Re-classified&gt;
(a)</t>
    <phoneticPr fontId="11"/>
  </si>
  <si>
    <t>　　都市再生機構･公社の借家</t>
    <rPh sb="2" eb="4">
      <t>トシ</t>
    </rPh>
    <rPh sb="4" eb="6">
      <t>サイセイ</t>
    </rPh>
    <rPh sb="6" eb="8">
      <t>キコウ</t>
    </rPh>
    <rPh sb="9" eb="10">
      <t>オオヤケ</t>
    </rPh>
    <rPh sb="10" eb="11">
      <t>シャ</t>
    </rPh>
    <rPh sb="12" eb="13">
      <t>シャク</t>
    </rPh>
    <rPh sb="13" eb="14">
      <t>イエ</t>
    </rPh>
    <phoneticPr fontId="11"/>
  </si>
  <si>
    <t>300～500万円未満</t>
    <phoneticPr fontId="2"/>
  </si>
  <si>
    <t>1500万円以上</t>
    <phoneticPr fontId="2"/>
  </si>
  <si>
    <t>借家に対する民営借家の割合</t>
    <rPh sb="0" eb="2">
      <t>シャクヤ</t>
    </rPh>
    <rPh sb="3" eb="4">
      <t>タイ</t>
    </rPh>
    <rPh sb="6" eb="8">
      <t>ミンエイ</t>
    </rPh>
    <rPh sb="8" eb="10">
      <t>シャクヤ</t>
    </rPh>
    <rPh sb="11" eb="13">
      <t>ワリアイ</t>
    </rPh>
    <phoneticPr fontId="2"/>
  </si>
  <si>
    <t>１人</t>
    <rPh sb="1" eb="2">
      <t>ヒト</t>
    </rPh>
    <phoneticPr fontId="11"/>
  </si>
  <si>
    <t>７人以上</t>
    <rPh sb="1" eb="2">
      <t>ニン</t>
    </rPh>
    <rPh sb="2" eb="3">
      <t>イ</t>
    </rPh>
    <rPh sb="3" eb="4">
      <t>ウエ</t>
    </rPh>
    <phoneticPr fontId="11"/>
  </si>
  <si>
    <t>世帯人員</t>
    <phoneticPr fontId="2"/>
  </si>
  <si>
    <t>4)5)6)</t>
  </si>
  <si>
    <t>(CD-6)</t>
  </si>
  <si>
    <t xml:space="preserve">6-A </t>
  </si>
  <si>
    <t>6-B1</t>
  </si>
  <si>
    <t>6-B2</t>
  </si>
  <si>
    <t>6-B3a</t>
  </si>
  <si>
    <t>6-B3b</t>
  </si>
  <si>
    <t>6-B4</t>
  </si>
  <si>
    <t>○総数</t>
    <rPh sb="1" eb="3">
      <t>ソウスウ</t>
    </rPh>
    <phoneticPr fontId="2"/>
  </si>
  <si>
    <t>○世帯人員：１人</t>
    <rPh sb="1" eb="5">
      <t>セタイジンイン</t>
    </rPh>
    <rPh sb="7" eb="8">
      <t>ニン</t>
    </rPh>
    <phoneticPr fontId="2"/>
  </si>
  <si>
    <t>○世帯人員：２人</t>
    <rPh sb="1" eb="5">
      <t>セタイジンイン</t>
    </rPh>
    <rPh sb="7" eb="8">
      <t>ニン</t>
    </rPh>
    <phoneticPr fontId="2"/>
  </si>
  <si>
    <t>○世帯人員：３人</t>
    <rPh sb="1" eb="5">
      <t>セタイジンイン</t>
    </rPh>
    <rPh sb="7" eb="8">
      <t>ニン</t>
    </rPh>
    <phoneticPr fontId="2"/>
  </si>
  <si>
    <t>○世帯人員：４人</t>
    <rPh sb="1" eb="5">
      <t>セタイジンイン</t>
    </rPh>
    <rPh sb="7" eb="8">
      <t>ニン</t>
    </rPh>
    <phoneticPr fontId="2"/>
  </si>
  <si>
    <t>○世帯人員：５人</t>
    <rPh sb="1" eb="5">
      <t>セタイジンイン</t>
    </rPh>
    <rPh sb="7" eb="8">
      <t>ニン</t>
    </rPh>
    <phoneticPr fontId="2"/>
  </si>
  <si>
    <t>○世帯人員：６人</t>
    <rPh sb="1" eb="5">
      <t>セタイジンイン</t>
    </rPh>
    <rPh sb="7" eb="8">
      <t>ニン</t>
    </rPh>
    <phoneticPr fontId="2"/>
  </si>
  <si>
    <t>○世帯人員：７人以上</t>
    <rPh sb="1" eb="5">
      <t>セタイジンイン</t>
    </rPh>
    <rPh sb="7" eb="8">
      <t>ニン</t>
    </rPh>
    <rPh sb="8" eb="10">
      <t>イジョウ</t>
    </rPh>
    <phoneticPr fontId="2"/>
  </si>
  <si>
    <t>④集計シートに合わせ、表頭と表側を入れ替え</t>
    <rPh sb="1" eb="3">
      <t>シュケイ</t>
    </rPh>
    <rPh sb="7" eb="8">
      <t>ア</t>
    </rPh>
    <rPh sb="11" eb="13">
      <t>ヒョウトウ</t>
    </rPh>
    <rPh sb="14" eb="16">
      <t>オモテガワ</t>
    </rPh>
    <rPh sb="17" eb="18">
      <t>イ</t>
    </rPh>
    <rPh sb="19" eb="20">
      <t>カ</t>
    </rPh>
    <phoneticPr fontId="2"/>
  </si>
  <si>
    <t>②借家に居住する世帯のうち、民営借家に居住する世帯数【第76-2表】</t>
    <rPh sb="1" eb="3">
      <t>シャクヤ</t>
    </rPh>
    <rPh sb="4" eb="6">
      <t>キョジュウ</t>
    </rPh>
    <rPh sb="8" eb="10">
      <t>セタイ</t>
    </rPh>
    <rPh sb="14" eb="16">
      <t>ミンエイ</t>
    </rPh>
    <rPh sb="16" eb="18">
      <t>シャクヤ</t>
    </rPh>
    <rPh sb="19" eb="21">
      <t>キョジュウ</t>
    </rPh>
    <rPh sb="23" eb="25">
      <t>セタイ</t>
    </rPh>
    <rPh sb="25" eb="26">
      <t>スウ</t>
    </rPh>
    <phoneticPr fontId="2"/>
  </si>
  <si>
    <t>①借家に居住する世帯の世帯人員別・年間収入階級別の世帯数【第41-2表】</t>
    <rPh sb="1" eb="3">
      <t>シャクヤ</t>
    </rPh>
    <rPh sb="4" eb="6">
      <t>キョジュウ</t>
    </rPh>
    <rPh sb="8" eb="10">
      <t>セタイ</t>
    </rPh>
    <rPh sb="11" eb="13">
      <t>セタイ</t>
    </rPh>
    <rPh sb="13" eb="15">
      <t>ジンイン</t>
    </rPh>
    <rPh sb="15" eb="16">
      <t>ベツ</t>
    </rPh>
    <rPh sb="17" eb="19">
      <t>ネンカン</t>
    </rPh>
    <rPh sb="19" eb="21">
      <t>シュウニュウ</t>
    </rPh>
    <rPh sb="21" eb="23">
      <t>カイキュウ</t>
    </rPh>
    <rPh sb="23" eb="24">
      <t>ベツ</t>
    </rPh>
    <phoneticPr fontId="2"/>
  </si>
  <si>
    <t>③民営借家に居住する世帯の世帯人員別・年間収入階級別の世帯数</t>
    <rPh sb="1" eb="3">
      <t>ミンエイ</t>
    </rPh>
    <rPh sb="3" eb="5">
      <t>シャクヤ</t>
    </rPh>
    <rPh sb="6" eb="8">
      <t>キョジュウ</t>
    </rPh>
    <rPh sb="10" eb="12">
      <t>セタイ</t>
    </rPh>
    <rPh sb="13" eb="15">
      <t>セタイ</t>
    </rPh>
    <rPh sb="15" eb="17">
      <t>ジンイン</t>
    </rPh>
    <rPh sb="17" eb="18">
      <t>ベツ</t>
    </rPh>
    <rPh sb="19" eb="21">
      <t>ネンカン</t>
    </rPh>
    <rPh sb="21" eb="26">
      <t>シュウニュウカイキュウベツ</t>
    </rPh>
    <rPh sb="27" eb="29">
      <t>セタイ</t>
    </rPh>
    <rPh sb="29" eb="30">
      <t>スウ</t>
    </rPh>
    <phoneticPr fontId="2"/>
  </si>
  <si>
    <t>①借家に居住する世帯の世帯人員別・年間収入階級別の世帯数【追加第9表】</t>
    <rPh sb="29" eb="31">
      <t>ツイカ</t>
    </rPh>
    <rPh sb="31" eb="32">
      <t>ダイ</t>
    </rPh>
    <phoneticPr fontId="2"/>
  </si>
  <si>
    <t>①借家に居住する世帯の世帯人員別・年間収入階級別の世帯数【第36表】</t>
    <phoneticPr fontId="2"/>
  </si>
  <si>
    <t>②借家に居住する世帯のうち、民営借家に居住する世帯数【第47表】</t>
    <phoneticPr fontId="2"/>
  </si>
  <si>
    <t>②借家に居住する世帯のうち、民営借家に居住する世帯数【第36表】</t>
    <phoneticPr fontId="2"/>
  </si>
  <si>
    <t>③民営借家に居住する世帯の世帯人員別・年間収入階級別の世帯数</t>
    <phoneticPr fontId="2"/>
  </si>
  <si>
    <t>　　　 300  万  円   未   満</t>
    <rPh sb="9" eb="10">
      <t>ヨロズ</t>
    </rPh>
    <rPh sb="12" eb="13">
      <t>エン</t>
    </rPh>
    <rPh sb="16" eb="17">
      <t>ミ</t>
    </rPh>
    <rPh sb="20" eb="21">
      <t>マン</t>
    </rPh>
    <phoneticPr fontId="0"/>
  </si>
  <si>
    <t>　　　 300      ～       500</t>
  </si>
  <si>
    <t>　　　 500      ～       700</t>
  </si>
  <si>
    <t>　　　 700      ～      1000</t>
  </si>
  <si>
    <t>　　　1000　　　～　　　1500</t>
  </si>
  <si>
    <t>　　　1500  万　円   以   上</t>
  </si>
  <si>
    <t>and over</t>
  </si>
  <si>
    <t>２.住宅セーフティネットの状況　＜③民間賃貸住宅に居住する世帯の年間収入階級別推移＞</t>
    <rPh sb="2" eb="4">
      <t>ジュウタク</t>
    </rPh>
    <rPh sb="13" eb="15">
      <t>ジョウキョウ</t>
    </rPh>
    <rPh sb="18" eb="20">
      <t>ミンカン</t>
    </rPh>
    <rPh sb="20" eb="22">
      <t>チンタイ</t>
    </rPh>
    <rPh sb="22" eb="24">
      <t>ジュウタク</t>
    </rPh>
    <rPh sb="25" eb="27">
      <t>キョジュウ</t>
    </rPh>
    <rPh sb="29" eb="31">
      <t>セタイ</t>
    </rPh>
    <rPh sb="32" eb="34">
      <t>ネンカン</t>
    </rPh>
    <rPh sb="34" eb="36">
      <t>シュウニュウ</t>
    </rPh>
    <rPh sb="36" eb="38">
      <t>カイキュウ</t>
    </rPh>
    <rPh sb="38" eb="39">
      <t>ベツ</t>
    </rPh>
    <rPh sb="39" eb="41">
      <t>スイイ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</si>
</sst>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 ###,###,##0;&quot;-&quot;###,###,##0"/>
    <numFmt numFmtId="178" formatCode="##,###,##0;&quot;-&quot;#,###,##0"/>
    <numFmt numFmtId="179" formatCode="##,###,###,##0;&quot;-&quot;#,###,###,##0"/>
    <numFmt numFmtId="180" formatCode="0.0%"/>
  </numFmts>
  <fonts count="34">
    <font>
      <sz val="11"/>
      <color theme="1"/>
      <name val="ＭＳ Ｐゴシック"/>
      <family val="2"/>
      <charset val="128"/>
    </font>
    <font>
      <sz val="10"/>
      <color theme="1"/>
      <name val="ＭＳゴシック"/>
      <family val="3"/>
      <charset val="128"/>
    </font>
    <font>
      <sz val="6"/>
      <name val="ＭＳ Ｐゴシック"/>
      <family val="2"/>
      <charset val="128"/>
    </font>
    <font>
      <sz val="11"/>
      <color theme="1"/>
      <name val="ＭＳ Ｐゴシック"/>
      <family val="2"/>
      <charset val="128"/>
    </font>
    <font>
      <sz val="9"/>
      <name val="ＭＳ 明朝"/>
      <family val="1"/>
      <charset val="128"/>
    </font>
    <font>
      <sz val="9"/>
      <color indexed="8"/>
      <name val="ＭＳ 明朝"/>
      <family val="1"/>
      <charset val="128"/>
    </font>
    <font>
      <sz val="9"/>
      <name val="Times New Roman"/>
      <family val="1"/>
    </font>
    <font>
      <sz val="10"/>
      <name val="ＭＳ 明朝"/>
      <family val="1"/>
      <charset val="128"/>
    </font>
    <font>
      <sz val="6"/>
      <name val="ＭＳ 明朝"/>
      <family val="1"/>
      <charset val="128"/>
    </font>
    <font>
      <sz val="9"/>
      <name val="ＭＳ ゴシック"/>
      <family val="3"/>
      <charset val="128"/>
    </font>
    <font>
      <sz val="9"/>
      <color indexed="8"/>
      <name val="Times New Roman"/>
      <family val="1"/>
    </font>
    <font>
      <sz val="6"/>
      <name val="ＭＳ Ｐゴシック"/>
      <family val="3"/>
      <charset val="128"/>
    </font>
    <font>
      <sz val="10"/>
      <color theme="1"/>
      <name val="ＭＳ 明朝"/>
      <family val="1"/>
      <charset val="128"/>
    </font>
    <font>
      <sz val="9"/>
      <color theme="1"/>
      <name val="Times New Roman"/>
      <family val="1"/>
    </font>
    <font>
      <sz val="9"/>
      <color theme="1"/>
      <name val="ＭＳ 明朝"/>
      <family val="1"/>
      <charset val="128"/>
    </font>
    <font>
      <sz val="9"/>
      <color theme="1"/>
      <name val="ＭＳ ゴシック"/>
      <family val="3"/>
      <charset val="128"/>
    </font>
    <font>
      <sz val="9"/>
      <color rgb="FFFF0000"/>
      <name val="ＭＳ ゴシック"/>
      <family val="3"/>
      <charset val="128"/>
    </font>
    <font>
      <sz val="14"/>
      <color rgb="FF000000"/>
      <name val="ＭＳ ゴシック"/>
      <family val="3"/>
      <charset val="128"/>
    </font>
    <font>
      <sz val="14"/>
      <color theme="1"/>
      <name val="ＭＳ Ｐゴシック"/>
      <family val="2"/>
      <charset val="128"/>
    </font>
    <font>
      <sz val="16"/>
      <color theme="1"/>
      <name val="ＭＳ Ｐゴシック"/>
      <family val="2"/>
      <charset val="128"/>
    </font>
    <font>
      <b/>
      <sz val="10"/>
      <color rgb="FFFF0000"/>
      <name val="ＭＳゴシック"/>
      <family val="3"/>
      <charset val="128"/>
    </font>
    <font>
      <b/>
      <sz val="9"/>
      <color rgb="FFFF0000"/>
      <name val="ＭＳ ゴシック"/>
      <family val="3"/>
      <charset val="128"/>
    </font>
    <font>
      <sz val="9"/>
      <color theme="1"/>
      <name val="ＭＳ Ｐゴシック"/>
      <family val="2"/>
      <charset val="128"/>
    </font>
    <font>
      <sz val="11"/>
      <name val="ＭＳ ゴシック"/>
      <family val="3"/>
      <charset val="128"/>
    </font>
    <font>
      <sz val="11"/>
      <name val="ＭＳ Ｐゴシック"/>
      <family val="3"/>
      <charset val="128"/>
    </font>
    <font>
      <sz val="9"/>
      <color theme="1"/>
      <name val="ＭＳ Ｐゴシック"/>
      <family val="3"/>
      <charset val="128"/>
    </font>
    <font>
      <b/>
      <sz val="10"/>
      <color theme="1"/>
      <name val="ＭＳゴシック"/>
      <family val="3"/>
      <charset val="128"/>
    </font>
    <font>
      <b/>
      <sz val="11"/>
      <color rgb="FFFF0000"/>
      <name val="ＭＳ Ｐゴシック"/>
      <family val="3"/>
      <charset val="128"/>
    </font>
    <font>
      <sz val="10"/>
      <color theme="1"/>
      <name val="ＭＳ ゴシック"/>
      <family val="3"/>
      <charset val="128"/>
    </font>
    <font>
      <b/>
      <sz val="14"/>
      <color theme="1"/>
      <name val="ＭＳ Ｐゴシック"/>
      <family val="3"/>
      <charset val="128"/>
    </font>
    <font>
      <sz val="14"/>
      <name val="ＭＳ Ｐゴシック"/>
      <family val="2"/>
      <charset val="128"/>
    </font>
    <font>
      <b/>
      <sz val="10"/>
      <color rgb="FFFF0000"/>
      <name val="ＭＳ ゴシック"/>
      <family val="3"/>
      <charset val="128"/>
    </font>
    <font>
      <b/>
      <sz val="11"/>
      <color theme="1"/>
      <name val="ＭＳ Ｐ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7" fillId="0" borderId="0">
      <alignment vertical="center"/>
    </xf>
    <xf numFmtId="0" fontId="7" fillId="0" borderId="0"/>
    <xf numFmtId="0" fontId="7" fillId="0" borderId="0"/>
    <xf numFmtId="0" fontId="23" fillId="0" borderId="0"/>
    <xf numFmtId="0" fontId="12" fillId="0" borderId="0">
      <alignment vertical="center"/>
    </xf>
    <xf numFmtId="38" fontId="24" fillId="0" borderId="0" applyFont="0" applyFill="0" applyBorder="0" applyAlignment="0" applyProtection="0"/>
    <xf numFmtId="0" fontId="24" fillId="0" borderId="0"/>
  </cellStyleXfs>
  <cellXfs count="280">
    <xf numFmtId="0" fontId="0" fillId="0" borderId="0" xfId="0">
      <alignment vertical="center"/>
    </xf>
    <xf numFmtId="49" fontId="1" fillId="0" borderId="0" xfId="0" applyNumberFormat="1" applyFont="1" applyAlignment="1">
      <alignment horizontal="left" vertical="top"/>
    </xf>
    <xf numFmtId="49" fontId="1" fillId="2" borderId="1" xfId="0" applyNumberFormat="1" applyFont="1" applyFill="1" applyBorder="1" applyAlignment="1">
      <alignment horizontal="left" vertical="top" wrapText="1"/>
    </xf>
    <xf numFmtId="176" fontId="1" fillId="2" borderId="1"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xf>
    <xf numFmtId="0" fontId="0" fillId="4" borderId="1" xfId="0" applyFill="1" applyBorder="1">
      <alignment vertical="center"/>
    </xf>
    <xf numFmtId="0" fontId="17" fillId="0" borderId="0" xfId="0" applyFont="1">
      <alignment vertical="center"/>
    </xf>
    <xf numFmtId="0" fontId="18" fillId="0" borderId="0" xfId="0" applyFont="1">
      <alignment vertical="center"/>
    </xf>
    <xf numFmtId="0" fontId="0" fillId="0" borderId="0" xfId="0" applyFill="1">
      <alignment vertical="center"/>
    </xf>
    <xf numFmtId="0" fontId="19" fillId="0" borderId="0" xfId="0" applyFont="1" applyFill="1">
      <alignment vertical="center"/>
    </xf>
    <xf numFmtId="0" fontId="18" fillId="0" borderId="0" xfId="0" applyFont="1" applyFill="1">
      <alignment vertical="center"/>
    </xf>
    <xf numFmtId="49" fontId="1" fillId="2" borderId="7" xfId="0" applyNumberFormat="1" applyFont="1" applyFill="1" applyBorder="1" applyAlignment="1">
      <alignment horizontal="left" vertical="top"/>
    </xf>
    <xf numFmtId="37" fontId="1" fillId="3" borderId="22" xfId="0" applyNumberFormat="1" applyFont="1" applyFill="1" applyBorder="1" applyAlignment="1">
      <alignment horizontal="right"/>
    </xf>
    <xf numFmtId="37" fontId="1" fillId="3" borderId="17" xfId="0" applyNumberFormat="1" applyFont="1" applyFill="1" applyBorder="1" applyAlignment="1">
      <alignment horizontal="right"/>
    </xf>
    <xf numFmtId="37" fontId="20" fillId="3" borderId="17" xfId="0" applyNumberFormat="1" applyFont="1" applyFill="1" applyBorder="1" applyAlignment="1">
      <alignment horizontal="right"/>
    </xf>
    <xf numFmtId="37" fontId="1" fillId="3" borderId="19" xfId="0" applyNumberFormat="1" applyFont="1" applyFill="1" applyBorder="1" applyAlignment="1">
      <alignment horizontal="right"/>
    </xf>
    <xf numFmtId="0" fontId="14" fillId="0" borderId="11" xfId="5" applyFont="1" applyFill="1" applyBorder="1" applyAlignment="1">
      <alignment horizontal="centerContinuous" vertical="top"/>
    </xf>
    <xf numFmtId="0" fontId="14" fillId="0" borderId="2" xfId="5" applyFont="1" applyFill="1" applyBorder="1" applyAlignment="1">
      <alignment horizontal="center" vertical="top"/>
    </xf>
    <xf numFmtId="0" fontId="12" fillId="0" borderId="3" xfId="5" applyFont="1" applyFill="1" applyBorder="1"/>
    <xf numFmtId="0" fontId="13" fillId="0" borderId="3" xfId="5" applyFont="1" applyFill="1" applyBorder="1" applyAlignment="1">
      <alignment horizontal="center"/>
    </xf>
    <xf numFmtId="0" fontId="13" fillId="0" borderId="3" xfId="5" applyFont="1" applyFill="1" applyBorder="1" applyAlignment="1">
      <alignment wrapText="1"/>
    </xf>
    <xf numFmtId="37" fontId="20" fillId="3" borderId="18" xfId="0" applyNumberFormat="1" applyFont="1" applyFill="1" applyBorder="1" applyAlignment="1">
      <alignment horizontal="right"/>
    </xf>
    <xf numFmtId="0" fontId="13" fillId="0" borderId="0" xfId="5" applyFont="1" applyFill="1" applyBorder="1" applyAlignment="1">
      <alignment horizontal="left" vertical="center"/>
    </xf>
    <xf numFmtId="178" fontId="15" fillId="0" borderId="0" xfId="5" quotePrefix="1" applyNumberFormat="1" applyFont="1" applyFill="1" applyBorder="1" applyAlignment="1">
      <alignment horizontal="right" vertical="center"/>
    </xf>
    <xf numFmtId="178" fontId="15" fillId="0" borderId="18" xfId="5" quotePrefix="1" applyNumberFormat="1" applyFont="1" applyFill="1" applyBorder="1" applyAlignment="1">
      <alignment horizontal="right" vertical="center"/>
    </xf>
    <xf numFmtId="49" fontId="1" fillId="2" borderId="2" xfId="0" applyNumberFormat="1"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left" vertical="center"/>
    </xf>
    <xf numFmtId="49" fontId="1" fillId="2" borderId="1" xfId="0" applyNumberFormat="1" applyFont="1" applyFill="1" applyBorder="1" applyAlignment="1">
      <alignment horizontal="left" vertical="top"/>
    </xf>
    <xf numFmtId="49" fontId="1" fillId="2" borderId="2" xfId="0" applyNumberFormat="1" applyFont="1" applyFill="1" applyBorder="1" applyAlignment="1">
      <alignment horizontal="left" vertical="top"/>
    </xf>
    <xf numFmtId="49" fontId="1" fillId="2" borderId="25" xfId="0" applyNumberFormat="1" applyFont="1" applyFill="1" applyBorder="1" applyAlignment="1">
      <alignment horizontal="left" vertical="top"/>
    </xf>
    <xf numFmtId="37" fontId="0" fillId="0" borderId="1" xfId="1" applyNumberFormat="1" applyFont="1" applyBorder="1">
      <alignment vertical="center"/>
    </xf>
    <xf numFmtId="180" fontId="0" fillId="0" borderId="1" xfId="2" applyNumberFormat="1" applyFont="1" applyBorder="1">
      <alignment vertical="center"/>
    </xf>
    <xf numFmtId="180" fontId="0" fillId="0" borderId="23" xfId="2" applyNumberFormat="1" applyFont="1" applyBorder="1">
      <alignment vertical="center"/>
    </xf>
    <xf numFmtId="180" fontId="0" fillId="0" borderId="24" xfId="2" applyNumberFormat="1" applyFont="1" applyBorder="1">
      <alignment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0" fontId="0" fillId="4" borderId="23" xfId="0" applyFill="1" applyBorder="1">
      <alignment vertical="center"/>
    </xf>
    <xf numFmtId="0" fontId="0" fillId="4" borderId="24" xfId="0" applyFill="1" applyBorder="1">
      <alignment vertical="center"/>
    </xf>
    <xf numFmtId="0" fontId="0" fillId="4" borderId="26" xfId="0" applyFill="1" applyBorder="1">
      <alignment vertical="center"/>
    </xf>
    <xf numFmtId="0" fontId="0" fillId="0" borderId="0" xfId="0"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37" fontId="0" fillId="0" borderId="23" xfId="0" applyNumberFormat="1" applyBorder="1">
      <alignment vertical="center"/>
    </xf>
    <xf numFmtId="38" fontId="0" fillId="0" borderId="24" xfId="1" applyFont="1" applyBorder="1">
      <alignment vertical="center"/>
    </xf>
    <xf numFmtId="38" fontId="0" fillId="0" borderId="26" xfId="1" applyFont="1" applyBorder="1">
      <alignment vertical="center"/>
    </xf>
    <xf numFmtId="0" fontId="0" fillId="0" borderId="0" xfId="0" applyFill="1" applyBorder="1">
      <alignment vertical="center"/>
    </xf>
    <xf numFmtId="180" fontId="0" fillId="0" borderId="26" xfId="2" applyNumberFormat="1" applyFont="1" applyBorder="1">
      <alignment vertical="center"/>
    </xf>
    <xf numFmtId="0" fontId="13" fillId="0" borderId="7" xfId="5" applyFont="1" applyFill="1" applyBorder="1" applyAlignment="1">
      <alignment horizontal="center" wrapText="1"/>
    </xf>
    <xf numFmtId="0" fontId="14" fillId="0" borderId="0" xfId="7" applyFont="1" applyFill="1" applyBorder="1" applyAlignment="1">
      <alignment horizontal="left" vertical="center"/>
    </xf>
    <xf numFmtId="0" fontId="6" fillId="0" borderId="0" xfId="5" applyFont="1" applyFill="1" applyBorder="1" applyAlignment="1">
      <alignment horizontal="left" vertical="center"/>
    </xf>
    <xf numFmtId="49" fontId="13" fillId="0" borderId="0" xfId="5" applyNumberFormat="1" applyFont="1" applyFill="1" applyBorder="1" applyAlignment="1">
      <alignment horizontal="left" vertical="center"/>
    </xf>
    <xf numFmtId="0" fontId="6" fillId="0" borderId="3" xfId="5" applyFont="1" applyFill="1" applyBorder="1" applyAlignment="1">
      <alignment horizontal="center"/>
    </xf>
    <xf numFmtId="0" fontId="4" fillId="0" borderId="3" xfId="5" applyFont="1" applyFill="1" applyBorder="1" applyAlignment="1">
      <alignment vertical="top" wrapText="1"/>
    </xf>
    <xf numFmtId="0" fontId="4" fillId="0" borderId="5" xfId="5" applyFont="1" applyFill="1" applyBorder="1" applyAlignment="1">
      <alignment vertical="top" wrapText="1"/>
    </xf>
    <xf numFmtId="0" fontId="4" fillId="0" borderId="3" xfId="5" applyFont="1" applyFill="1" applyBorder="1" applyAlignment="1">
      <alignment vertical="top"/>
    </xf>
    <xf numFmtId="0" fontId="4" fillId="0" borderId="7" xfId="5" applyFont="1" applyFill="1" applyBorder="1" applyAlignment="1">
      <alignment horizontal="center" vertical="top"/>
    </xf>
    <xf numFmtId="0" fontId="4" fillId="0" borderId="3" xfId="5" applyFont="1" applyFill="1" applyBorder="1" applyAlignment="1">
      <alignment horizontal="center" vertical="top"/>
    </xf>
    <xf numFmtId="0" fontId="4" fillId="0" borderId="5" xfId="5" applyFont="1" applyFill="1" applyBorder="1" applyAlignment="1">
      <alignment horizontal="center" vertical="top"/>
    </xf>
    <xf numFmtId="0" fontId="4" fillId="0" borderId="10" xfId="5" applyFont="1" applyFill="1" applyBorder="1" applyAlignment="1">
      <alignment horizontal="centerContinuous" vertical="top"/>
    </xf>
    <xf numFmtId="0" fontId="4" fillId="0" borderId="9" xfId="5" applyFont="1" applyFill="1" applyBorder="1" applyAlignment="1">
      <alignment horizontal="centerContinuous" vertical="top"/>
    </xf>
    <xf numFmtId="0" fontId="4" fillId="0" borderId="8" xfId="5" applyFont="1" applyFill="1" applyBorder="1" applyAlignment="1">
      <alignment horizontal="centerContinuous" vertical="top"/>
    </xf>
    <xf numFmtId="0" fontId="4" fillId="0" borderId="4" xfId="5" applyFont="1" applyFill="1" applyBorder="1" applyAlignment="1"/>
    <xf numFmtId="0" fontId="4" fillId="0" borderId="12" xfId="5" applyFont="1" applyFill="1" applyBorder="1" applyAlignment="1"/>
    <xf numFmtId="0" fontId="6" fillId="0" borderId="6" xfId="5" applyFont="1" applyFill="1" applyBorder="1" applyAlignment="1">
      <alignment horizontal="centerContinuous"/>
    </xf>
    <xf numFmtId="0" fontId="6" fillId="0" borderId="12" xfId="5" applyFont="1" applyFill="1" applyBorder="1" applyAlignment="1">
      <alignment horizontal="centerContinuous"/>
    </xf>
    <xf numFmtId="0" fontId="6" fillId="0" borderId="10" xfId="5" applyFont="1" applyFill="1" applyBorder="1" applyAlignment="1">
      <alignment horizontal="centerContinuous" vertical="top"/>
    </xf>
    <xf numFmtId="0" fontId="4" fillId="0" borderId="2" xfId="5" applyFont="1" applyFill="1" applyBorder="1" applyAlignment="1">
      <alignment horizontal="center" vertical="top"/>
    </xf>
    <xf numFmtId="0" fontId="14" fillId="0" borderId="0" xfId="5" applyFont="1" applyFill="1" applyBorder="1" applyAlignment="1">
      <alignment horizontal="center"/>
    </xf>
    <xf numFmtId="0" fontId="4" fillId="0" borderId="9" xfId="5" applyFont="1" applyFill="1" applyBorder="1" applyAlignment="1">
      <alignment horizontal="center" vertical="top"/>
    </xf>
    <xf numFmtId="0" fontId="4" fillId="0" borderId="13" xfId="5" applyFont="1" applyFill="1" applyBorder="1" applyAlignment="1">
      <alignment horizontal="centerContinuous" vertical="top"/>
    </xf>
    <xf numFmtId="0" fontId="4" fillId="0" borderId="11" xfId="5" applyFont="1" applyFill="1" applyBorder="1" applyAlignment="1">
      <alignment horizontal="centerContinuous" vertical="top"/>
    </xf>
    <xf numFmtId="0" fontId="6" fillId="0" borderId="11" xfId="5" applyFont="1" applyFill="1" applyBorder="1" applyAlignment="1">
      <alignment horizontal="centerContinuous"/>
    </xf>
    <xf numFmtId="0" fontId="4" fillId="0" borderId="5" xfId="5" applyFont="1" applyFill="1" applyBorder="1" applyAlignment="1">
      <alignment horizontal="center" vertical="center"/>
    </xf>
    <xf numFmtId="0" fontId="4" fillId="0" borderId="8" xfId="5" applyFont="1" applyFill="1" applyBorder="1" applyAlignment="1">
      <alignment horizontal="center" vertical="top"/>
    </xf>
    <xf numFmtId="0" fontId="6" fillId="0" borderId="5" xfId="5" applyFont="1" applyFill="1" applyBorder="1"/>
    <xf numFmtId="0" fontId="6" fillId="0" borderId="3" xfId="5" applyFont="1" applyFill="1" applyBorder="1" applyAlignment="1">
      <alignment horizontal="center" vertical="top"/>
    </xf>
    <xf numFmtId="0" fontId="6" fillId="0" borderId="5" xfId="5" applyFont="1" applyFill="1" applyBorder="1" applyAlignment="1">
      <alignment horizontal="center" vertical="top"/>
    </xf>
    <xf numFmtId="0" fontId="6" fillId="0" borderId="7" xfId="5" applyFont="1" applyFill="1" applyBorder="1" applyAlignment="1">
      <alignment horizontal="center" vertical="top"/>
    </xf>
    <xf numFmtId="0" fontId="6" fillId="0" borderId="0" xfId="5" applyFont="1" applyFill="1" applyBorder="1" applyAlignment="1">
      <alignment horizontal="center" vertical="top"/>
    </xf>
    <xf numFmtId="0" fontId="6" fillId="0" borderId="5" xfId="5" applyFont="1" applyFill="1" applyBorder="1" applyAlignment="1">
      <alignment horizontal="center"/>
    </xf>
    <xf numFmtId="0" fontId="6" fillId="0" borderId="3" xfId="5" applyFont="1" applyFill="1" applyBorder="1" applyAlignment="1">
      <alignment vertical="top" wrapText="1"/>
    </xf>
    <xf numFmtId="0" fontId="6" fillId="0" borderId="3" xfId="5" applyFont="1" applyFill="1" applyBorder="1" applyAlignment="1">
      <alignment wrapText="1"/>
    </xf>
    <xf numFmtId="0" fontId="6" fillId="0" borderId="0" xfId="5" applyFont="1" applyFill="1" applyAlignment="1">
      <alignment horizontal="center" vertical="center"/>
    </xf>
    <xf numFmtId="49" fontId="6" fillId="0" borderId="5" xfId="5" applyNumberFormat="1" applyFont="1" applyFill="1" applyBorder="1" applyAlignment="1">
      <alignment horizontal="center"/>
    </xf>
    <xf numFmtId="49" fontId="6" fillId="0" borderId="3" xfId="5" applyNumberFormat="1" applyFont="1" applyFill="1" applyBorder="1" applyAlignment="1">
      <alignment horizontal="center" vertical="top"/>
    </xf>
    <xf numFmtId="49" fontId="6" fillId="0" borderId="5" xfId="5" applyNumberFormat="1" applyFont="1" applyFill="1" applyBorder="1" applyAlignment="1">
      <alignment horizontal="center" vertical="center"/>
    </xf>
    <xf numFmtId="49" fontId="6" fillId="0" borderId="3" xfId="9" applyNumberFormat="1" applyFont="1" applyFill="1" applyBorder="1" applyAlignment="1">
      <alignment horizontal="center"/>
    </xf>
    <xf numFmtId="49" fontId="6" fillId="0" borderId="0" xfId="9" applyNumberFormat="1" applyFont="1" applyFill="1" applyBorder="1" applyAlignment="1">
      <alignment horizontal="center"/>
    </xf>
    <xf numFmtId="0" fontId="6" fillId="0" borderId="0" xfId="5" applyFont="1" applyFill="1" applyBorder="1" applyAlignment="1">
      <alignment horizontal="left" vertical="top"/>
    </xf>
    <xf numFmtId="49" fontId="6" fillId="0" borderId="0" xfId="5" applyNumberFormat="1" applyFont="1" applyFill="1" applyBorder="1" applyAlignment="1">
      <alignment horizontal="center" vertical="center"/>
    </xf>
    <xf numFmtId="49" fontId="6" fillId="0" borderId="0" xfId="5" applyNumberFormat="1" applyFont="1" applyFill="1" applyBorder="1" applyAlignment="1">
      <alignment horizontal="left" vertical="center"/>
    </xf>
    <xf numFmtId="179" fontId="9" fillId="0" borderId="0" xfId="5" applyNumberFormat="1" applyFont="1" applyFill="1" applyBorder="1" applyAlignment="1">
      <alignment horizontal="right" vertical="center"/>
    </xf>
    <xf numFmtId="0" fontId="4" fillId="0" borderId="0" xfId="10" applyFont="1" applyFill="1" applyBorder="1" applyAlignment="1">
      <alignment horizontal="left" vertical="center"/>
    </xf>
    <xf numFmtId="49" fontId="4" fillId="0" borderId="0" xfId="10" applyNumberFormat="1" applyFont="1" applyFill="1" applyBorder="1" applyAlignment="1">
      <alignment horizontal="left" vertical="center"/>
    </xf>
    <xf numFmtId="0" fontId="14" fillId="0" borderId="10" xfId="5" applyFont="1" applyFill="1" applyBorder="1" applyAlignment="1">
      <alignment horizontal="centerContinuous" vertical="top"/>
    </xf>
    <xf numFmtId="0" fontId="25" fillId="0" borderId="10" xfId="5" applyFont="1" applyFill="1" applyBorder="1" applyAlignment="1">
      <alignment horizontal="centerContinuous" vertical="top"/>
    </xf>
    <xf numFmtId="0" fontId="25" fillId="0" borderId="9" xfId="5" applyFont="1" applyFill="1" applyBorder="1" applyAlignment="1">
      <alignment horizontal="centerContinuous" vertical="top"/>
    </xf>
    <xf numFmtId="0" fontId="13" fillId="0" borderId="10" xfId="5" applyFont="1" applyFill="1" applyBorder="1" applyAlignment="1">
      <alignment horizontal="centerContinuous"/>
    </xf>
    <xf numFmtId="0" fontId="14" fillId="0" borderId="10" xfId="5" applyFont="1" applyFill="1" applyBorder="1" applyAlignment="1">
      <alignment horizontal="centerContinuous"/>
    </xf>
    <xf numFmtId="0" fontId="25" fillId="0" borderId="10" xfId="5" applyFont="1" applyFill="1" applyBorder="1" applyAlignment="1">
      <alignment horizontal="centerContinuous"/>
    </xf>
    <xf numFmtId="0" fontId="14" fillId="0" borderId="14" xfId="5" applyFont="1" applyFill="1" applyBorder="1" applyAlignment="1">
      <alignment horizontal="centerContinuous" vertical="top"/>
    </xf>
    <xf numFmtId="0" fontId="14" fillId="0" borderId="9" xfId="5" applyFont="1" applyFill="1" applyBorder="1" applyAlignment="1">
      <alignment horizontal="centerContinuous" vertical="top"/>
    </xf>
    <xf numFmtId="0" fontId="14" fillId="0" borderId="8" xfId="5" applyFont="1" applyFill="1" applyBorder="1" applyAlignment="1">
      <alignment horizontal="centerContinuous" vertical="top"/>
    </xf>
    <xf numFmtId="0" fontId="12" fillId="0" borderId="7" xfId="5" applyFont="1" applyFill="1" applyBorder="1" applyAlignment="1">
      <alignment horizontal="center" vertical="top"/>
    </xf>
    <xf numFmtId="0" fontId="12" fillId="0" borderId="0" xfId="5" applyFont="1" applyFill="1" applyBorder="1" applyAlignment="1">
      <alignment horizontal="center" vertical="top"/>
    </xf>
    <xf numFmtId="0" fontId="12" fillId="0" borderId="5" xfId="5" applyFont="1" applyFill="1" applyBorder="1"/>
    <xf numFmtId="0" fontId="12" fillId="0" borderId="5" xfId="5" applyFont="1" applyFill="1" applyBorder="1" applyAlignment="1">
      <alignment horizontal="center" vertical="top"/>
    </xf>
    <xf numFmtId="0" fontId="12" fillId="0" borderId="3" xfId="5" applyFont="1" applyFill="1" applyBorder="1" applyAlignment="1">
      <alignment horizontal="center"/>
    </xf>
    <xf numFmtId="0" fontId="12" fillId="0" borderId="7" xfId="5" applyFont="1" applyFill="1" applyBorder="1" applyAlignment="1">
      <alignment horizontal="center"/>
    </xf>
    <xf numFmtId="0" fontId="14" fillId="0" borderId="3" xfId="5" applyFont="1" applyFill="1" applyBorder="1" applyAlignment="1">
      <alignment horizontal="center"/>
    </xf>
    <xf numFmtId="0" fontId="14" fillId="0" borderId="5" xfId="5" applyFont="1" applyFill="1" applyBorder="1" applyAlignment="1">
      <alignment horizontal="center"/>
    </xf>
    <xf numFmtId="0" fontId="14" fillId="0" borderId="3" xfId="5" applyFont="1" applyFill="1" applyBorder="1" applyAlignment="1"/>
    <xf numFmtId="0" fontId="14" fillId="0" borderId="3" xfId="5" applyFont="1" applyFill="1" applyBorder="1" applyAlignment="1">
      <alignment wrapText="1"/>
    </xf>
    <xf numFmtId="0" fontId="14" fillId="0" borderId="3" xfId="5" applyFont="1" applyFill="1" applyBorder="1"/>
    <xf numFmtId="0" fontId="13" fillId="0" borderId="3" xfId="5" applyFont="1" applyFill="1" applyBorder="1" applyAlignment="1"/>
    <xf numFmtId="0" fontId="13" fillId="0" borderId="7" xfId="5" applyFont="1" applyFill="1" applyBorder="1" applyAlignment="1">
      <alignment wrapText="1"/>
    </xf>
    <xf numFmtId="0" fontId="13" fillId="0" borderId="3" xfId="5" applyFont="1" applyFill="1" applyBorder="1" applyAlignment="1">
      <alignment horizontal="center" wrapText="1"/>
    </xf>
    <xf numFmtId="0" fontId="13" fillId="0" borderId="25" xfId="5" applyFont="1" applyFill="1" applyBorder="1" applyAlignment="1">
      <alignment horizontal="center"/>
    </xf>
    <xf numFmtId="0" fontId="13" fillId="0" borderId="12" xfId="5" applyFont="1" applyFill="1" applyBorder="1" applyAlignment="1">
      <alignment horizontal="center" wrapText="1"/>
    </xf>
    <xf numFmtId="0" fontId="13" fillId="0" borderId="25" xfId="5" applyFont="1" applyFill="1" applyBorder="1" applyAlignment="1">
      <alignment horizontal="center" wrapText="1"/>
    </xf>
    <xf numFmtId="0" fontId="13" fillId="0" borderId="4" xfId="5" applyFont="1" applyFill="1" applyBorder="1" applyAlignment="1">
      <alignment horizontal="center" wrapText="1"/>
    </xf>
    <xf numFmtId="0" fontId="13" fillId="0" borderId="4" xfId="5" applyFont="1" applyFill="1" applyBorder="1" applyAlignment="1">
      <alignment horizontal="center"/>
    </xf>
    <xf numFmtId="49" fontId="1" fillId="2" borderId="8" xfId="0" applyNumberFormat="1" applyFont="1" applyFill="1" applyBorder="1" applyAlignment="1">
      <alignment horizontal="left" vertical="top"/>
    </xf>
    <xf numFmtId="37" fontId="20" fillId="3" borderId="19" xfId="0" applyNumberFormat="1" applyFont="1" applyFill="1" applyBorder="1" applyAlignment="1">
      <alignment horizontal="right"/>
    </xf>
    <xf numFmtId="0" fontId="28" fillId="2" borderId="1" xfId="0" applyFont="1" applyFill="1" applyBorder="1" applyAlignment="1">
      <alignment horizontal="center" vertical="center"/>
    </xf>
    <xf numFmtId="37" fontId="20" fillId="3" borderId="0" xfId="0" applyNumberFormat="1" applyFont="1" applyFill="1" applyBorder="1" applyAlignment="1">
      <alignment horizontal="right"/>
    </xf>
    <xf numFmtId="37" fontId="20" fillId="3" borderId="0" xfId="0" quotePrefix="1" applyNumberFormat="1" applyFont="1" applyFill="1" applyBorder="1" applyAlignment="1">
      <alignment horizontal="right"/>
    </xf>
    <xf numFmtId="37" fontId="20" fillId="3" borderId="18" xfId="0" quotePrefix="1" applyNumberFormat="1" applyFont="1" applyFill="1" applyBorder="1" applyAlignment="1">
      <alignment horizontal="right"/>
    </xf>
    <xf numFmtId="37" fontId="20" fillId="3" borderId="20" xfId="0" applyNumberFormat="1" applyFont="1" applyFill="1" applyBorder="1" applyAlignment="1">
      <alignment horizontal="right"/>
    </xf>
    <xf numFmtId="37" fontId="20" fillId="3" borderId="20" xfId="0" quotePrefix="1" applyNumberFormat="1" applyFont="1" applyFill="1" applyBorder="1" applyAlignment="1">
      <alignment horizontal="right"/>
    </xf>
    <xf numFmtId="37" fontId="20" fillId="3" borderId="21" xfId="0" quotePrefix="1" applyNumberFormat="1" applyFont="1" applyFill="1" applyBorder="1" applyAlignment="1">
      <alignment horizontal="right"/>
    </xf>
    <xf numFmtId="38" fontId="0" fillId="0" borderId="23" xfId="1" applyFont="1" applyBorder="1">
      <alignment vertical="center"/>
    </xf>
    <xf numFmtId="38" fontId="0" fillId="0" borderId="1" xfId="1" applyFont="1" applyBorder="1">
      <alignment vertical="center"/>
    </xf>
    <xf numFmtId="0" fontId="28" fillId="2" borderId="1" xfId="0" applyFont="1" applyFill="1" applyBorder="1" applyAlignment="1">
      <alignment horizontal="center" vertical="center" shrinkToFit="1"/>
    </xf>
    <xf numFmtId="49" fontId="26" fillId="0" borderId="0" xfId="0" applyNumberFormat="1" applyFont="1" applyFill="1" applyBorder="1" applyAlignment="1">
      <alignment horizontal="right" vertical="center"/>
    </xf>
    <xf numFmtId="0" fontId="6" fillId="0" borderId="10" xfId="5" applyFont="1" applyFill="1" applyBorder="1" applyAlignment="1">
      <alignment horizontal="left"/>
    </xf>
    <xf numFmtId="49" fontId="6" fillId="0" borderId="3" xfId="5" applyNumberFormat="1" applyFont="1" applyFill="1" applyBorder="1" applyAlignment="1">
      <alignment horizontal="center" vertical="center"/>
    </xf>
    <xf numFmtId="49" fontId="6" fillId="0" borderId="3" xfId="9" applyNumberFormat="1" applyFont="1" applyFill="1" applyBorder="1" applyAlignment="1">
      <alignment horizontal="center" vertical="center"/>
    </xf>
    <xf numFmtId="49" fontId="6" fillId="0" borderId="7" xfId="9" applyNumberFormat="1" applyFont="1" applyFill="1" applyBorder="1" applyAlignment="1">
      <alignment horizontal="center" vertical="center"/>
    </xf>
    <xf numFmtId="49" fontId="6" fillId="0" borderId="22" xfId="5" applyNumberFormat="1" applyFont="1" applyFill="1" applyBorder="1" applyAlignment="1">
      <alignment horizontal="center" vertical="center"/>
    </xf>
    <xf numFmtId="49" fontId="6" fillId="0" borderId="15" xfId="5" applyNumberFormat="1" applyFont="1" applyFill="1" applyBorder="1" applyAlignment="1">
      <alignment horizontal="center" vertical="top"/>
    </xf>
    <xf numFmtId="49" fontId="6" fillId="0" borderId="16" xfId="5" applyNumberFormat="1" applyFont="1" applyFill="1" applyBorder="1" applyAlignment="1">
      <alignment horizontal="center" vertical="top"/>
    </xf>
    <xf numFmtId="179" fontId="9" fillId="0" borderId="17" xfId="5" applyNumberFormat="1" applyFont="1" applyFill="1" applyBorder="1" applyAlignment="1">
      <alignment horizontal="right" vertical="center"/>
    </xf>
    <xf numFmtId="179" fontId="9" fillId="0" borderId="18" xfId="5" applyNumberFormat="1" applyFont="1" applyFill="1" applyBorder="1" applyAlignment="1">
      <alignment horizontal="right" vertical="center"/>
    </xf>
    <xf numFmtId="49" fontId="16" fillId="0" borderId="0" xfId="5" applyNumberFormat="1" applyFont="1" applyFill="1" applyAlignment="1">
      <alignment horizontal="left" vertical="center"/>
    </xf>
    <xf numFmtId="179" fontId="21" fillId="3" borderId="17" xfId="5" quotePrefix="1" applyNumberFormat="1" applyFont="1" applyFill="1" applyBorder="1" applyAlignment="1">
      <alignment horizontal="right" vertical="center"/>
    </xf>
    <xf numFmtId="179" fontId="21" fillId="3" borderId="0" xfId="5" quotePrefix="1" applyNumberFormat="1" applyFont="1" applyFill="1" applyBorder="1" applyAlignment="1">
      <alignment horizontal="right" vertical="center"/>
    </xf>
    <xf numFmtId="179" fontId="21" fillId="3" borderId="18" xfId="5" quotePrefix="1" applyNumberFormat="1" applyFont="1" applyFill="1" applyBorder="1" applyAlignment="1">
      <alignment horizontal="right" vertical="center"/>
    </xf>
    <xf numFmtId="179" fontId="21" fillId="3" borderId="19" xfId="5" quotePrefix="1" applyNumberFormat="1" applyFont="1" applyFill="1" applyBorder="1" applyAlignment="1">
      <alignment horizontal="right" vertical="center"/>
    </xf>
    <xf numFmtId="179" fontId="21" fillId="3" borderId="20" xfId="5" quotePrefix="1" applyNumberFormat="1" applyFont="1" applyFill="1" applyBorder="1" applyAlignment="1">
      <alignment horizontal="right" vertical="center"/>
    </xf>
    <xf numFmtId="179" fontId="21" fillId="3" borderId="21" xfId="5" quotePrefix="1" applyNumberFormat="1" applyFont="1" applyFill="1" applyBorder="1" applyAlignment="1">
      <alignment horizontal="right" vertical="center"/>
    </xf>
    <xf numFmtId="0" fontId="4" fillId="0" borderId="25" xfId="5" applyFont="1" applyFill="1" applyBorder="1" applyAlignment="1">
      <alignment horizontal="center" vertical="center"/>
    </xf>
    <xf numFmtId="0" fontId="4" fillId="0" borderId="1" xfId="5" applyFont="1" applyFill="1" applyBorder="1" applyAlignment="1">
      <alignment horizontal="center" vertical="top"/>
    </xf>
    <xf numFmtId="0" fontId="4" fillId="0" borderId="14" xfId="5" applyFont="1" applyFill="1" applyBorder="1" applyAlignment="1">
      <alignment horizontal="centerContinuous" vertical="top"/>
    </xf>
    <xf numFmtId="0" fontId="4" fillId="0" borderId="1" xfId="5" applyFont="1" applyFill="1" applyBorder="1" applyAlignment="1">
      <alignment horizontal="center" vertical="center"/>
    </xf>
    <xf numFmtId="0" fontId="0" fillId="0" borderId="1" xfId="0" applyBorder="1" applyAlignment="1">
      <alignment horizontal="center" vertical="center"/>
    </xf>
    <xf numFmtId="0" fontId="22" fillId="0" borderId="0" xfId="0" applyFont="1" applyAlignment="1">
      <alignment horizontal="right" vertical="center"/>
    </xf>
    <xf numFmtId="0" fontId="25" fillId="0" borderId="0" xfId="0" applyFont="1" applyAlignment="1">
      <alignment horizontal="right" vertical="center"/>
    </xf>
    <xf numFmtId="0" fontId="6" fillId="0" borderId="7" xfId="5" applyFont="1" applyFill="1" applyBorder="1" applyAlignment="1">
      <alignment horizontal="center"/>
    </xf>
    <xf numFmtId="0" fontId="0" fillId="0" borderId="22" xfId="0" applyBorder="1">
      <alignment vertical="center"/>
    </xf>
    <xf numFmtId="0" fontId="0" fillId="0" borderId="15" xfId="0" applyBorder="1">
      <alignment vertical="center"/>
    </xf>
    <xf numFmtId="0" fontId="0" fillId="0" borderId="16" xfId="0" applyBorder="1">
      <alignment vertical="center"/>
    </xf>
    <xf numFmtId="178" fontId="15" fillId="0" borderId="17" xfId="5" quotePrefix="1" applyNumberFormat="1" applyFont="1" applyFill="1" applyBorder="1" applyAlignment="1">
      <alignment horizontal="right" vertical="center"/>
    </xf>
    <xf numFmtId="177" fontId="15" fillId="3" borderId="17" xfId="5" quotePrefix="1" applyNumberFormat="1" applyFont="1" applyFill="1" applyBorder="1" applyAlignment="1">
      <alignment horizontal="right" vertical="center"/>
    </xf>
    <xf numFmtId="177" fontId="21" fillId="3" borderId="17" xfId="5" quotePrefix="1" applyNumberFormat="1" applyFont="1" applyFill="1" applyBorder="1" applyAlignment="1">
      <alignment horizontal="right" vertical="center"/>
    </xf>
    <xf numFmtId="177" fontId="15" fillId="3" borderId="19" xfId="5" quotePrefix="1" applyNumberFormat="1" applyFont="1" applyFill="1" applyBorder="1" applyAlignment="1">
      <alignment horizontal="right" vertical="center"/>
    </xf>
    <xf numFmtId="38" fontId="22" fillId="0" borderId="8" xfId="1" applyFont="1" applyBorder="1">
      <alignment vertical="center"/>
    </xf>
    <xf numFmtId="38" fontId="22" fillId="0" borderId="10" xfId="1" applyFont="1" applyBorder="1">
      <alignment vertical="center"/>
    </xf>
    <xf numFmtId="38" fontId="22" fillId="0" borderId="9" xfId="1" applyFont="1" applyBorder="1">
      <alignment vertical="center"/>
    </xf>
    <xf numFmtId="38" fontId="22" fillId="0" borderId="7" xfId="1" applyFont="1" applyBorder="1">
      <alignment vertical="center"/>
    </xf>
    <xf numFmtId="38" fontId="22" fillId="0" borderId="0" xfId="1" applyFont="1" applyBorder="1">
      <alignment vertical="center"/>
    </xf>
    <xf numFmtId="38" fontId="22" fillId="0" borderId="5" xfId="1" applyFont="1" applyBorder="1">
      <alignment vertical="center"/>
    </xf>
    <xf numFmtId="38" fontId="22" fillId="0" borderId="12" xfId="1" applyFont="1" applyBorder="1">
      <alignment vertical="center"/>
    </xf>
    <xf numFmtId="38" fontId="22" fillId="0" borderId="4" xfId="1" applyFont="1" applyBorder="1">
      <alignment vertical="center"/>
    </xf>
    <xf numFmtId="38" fontId="22" fillId="0" borderId="6" xfId="1" applyFont="1" applyBorder="1">
      <alignment vertical="center"/>
    </xf>
    <xf numFmtId="0" fontId="0" fillId="0" borderId="18" xfId="0" applyBorder="1">
      <alignment vertical="center"/>
    </xf>
    <xf numFmtId="180" fontId="0" fillId="0" borderId="23" xfId="2" applyNumberFormat="1" applyFont="1" applyBorder="1" applyAlignment="1">
      <alignment horizontal="right" vertical="center"/>
    </xf>
    <xf numFmtId="180" fontId="0" fillId="0" borderId="24" xfId="2" applyNumberFormat="1" applyFont="1" applyBorder="1" applyAlignment="1">
      <alignment horizontal="right" vertical="center"/>
    </xf>
    <xf numFmtId="180" fontId="0" fillId="0" borderId="26" xfId="2" applyNumberFormat="1" applyFont="1" applyBorder="1" applyAlignment="1">
      <alignment horizontal="right" vertical="center"/>
    </xf>
    <xf numFmtId="180" fontId="27" fillId="0" borderId="1" xfId="2" applyNumberFormat="1" applyFont="1" applyBorder="1">
      <alignment vertical="center"/>
    </xf>
    <xf numFmtId="180" fontId="27" fillId="0" borderId="30" xfId="2" applyNumberFormat="1" applyFont="1" applyFill="1" applyBorder="1">
      <alignment vertical="center"/>
    </xf>
    <xf numFmtId="38" fontId="22" fillId="0" borderId="8" xfId="1" applyFont="1" applyFill="1" applyBorder="1">
      <alignment vertical="center"/>
    </xf>
    <xf numFmtId="38" fontId="22" fillId="0" borderId="10" xfId="1" applyFont="1" applyFill="1" applyBorder="1">
      <alignment vertical="center"/>
    </xf>
    <xf numFmtId="38" fontId="22" fillId="0" borderId="9" xfId="1" applyFont="1" applyFill="1" applyBorder="1">
      <alignment vertical="center"/>
    </xf>
    <xf numFmtId="38" fontId="22" fillId="0" borderId="7" xfId="1" applyFont="1" applyFill="1" applyBorder="1">
      <alignment vertical="center"/>
    </xf>
    <xf numFmtId="38" fontId="22" fillId="0" borderId="0" xfId="1" applyFont="1" applyFill="1" applyBorder="1">
      <alignment vertical="center"/>
    </xf>
    <xf numFmtId="38" fontId="22" fillId="0" borderId="5" xfId="1" applyFont="1" applyFill="1" applyBorder="1">
      <alignment vertical="center"/>
    </xf>
    <xf numFmtId="38" fontId="22" fillId="0" borderId="12" xfId="1" applyFont="1" applyFill="1" applyBorder="1">
      <alignment vertical="center"/>
    </xf>
    <xf numFmtId="38" fontId="22" fillId="0" borderId="4" xfId="1" applyFont="1" applyFill="1" applyBorder="1">
      <alignment vertical="center"/>
    </xf>
    <xf numFmtId="38" fontId="22" fillId="0" borderId="6" xfId="1" applyFont="1" applyFill="1" applyBorder="1">
      <alignment vertical="center"/>
    </xf>
    <xf numFmtId="0" fontId="6" fillId="0" borderId="9" xfId="5" applyFont="1" applyFill="1" applyBorder="1" applyAlignment="1">
      <alignment horizontal="centerContinuous" vertical="top"/>
    </xf>
    <xf numFmtId="0" fontId="0" fillId="0" borderId="7" xfId="0" applyBorder="1">
      <alignment vertical="center"/>
    </xf>
    <xf numFmtId="0" fontId="4" fillId="0" borderId="6" xfId="5" applyFont="1" applyFill="1" applyBorder="1" applyAlignment="1"/>
    <xf numFmtId="0" fontId="30" fillId="0" borderId="0" xfId="0" applyFont="1" applyFill="1">
      <alignment vertical="center"/>
    </xf>
    <xf numFmtId="0" fontId="14" fillId="0" borderId="0" xfId="0" applyFont="1">
      <alignment vertical="center"/>
    </xf>
    <xf numFmtId="37" fontId="1" fillId="3" borderId="15" xfId="0" applyNumberFormat="1" applyFont="1" applyFill="1" applyBorder="1" applyAlignment="1">
      <alignment horizontal="right"/>
    </xf>
    <xf numFmtId="37" fontId="1" fillId="3" borderId="16" xfId="0" applyNumberFormat="1" applyFont="1" applyFill="1" applyBorder="1" applyAlignment="1">
      <alignment horizontal="right"/>
    </xf>
    <xf numFmtId="37" fontId="1" fillId="3" borderId="0" xfId="0" applyNumberFormat="1" applyFont="1" applyFill="1" applyBorder="1" applyAlignment="1">
      <alignment horizontal="right"/>
    </xf>
    <xf numFmtId="37" fontId="1" fillId="3" borderId="18" xfId="0" applyNumberFormat="1" applyFont="1" applyFill="1" applyBorder="1" applyAlignment="1">
      <alignment horizontal="right"/>
    </xf>
    <xf numFmtId="37" fontId="1" fillId="3" borderId="0" xfId="0" quotePrefix="1" applyNumberFormat="1" applyFont="1" applyFill="1" applyBorder="1" applyAlignment="1">
      <alignment horizontal="right"/>
    </xf>
    <xf numFmtId="37" fontId="1" fillId="3" borderId="18" xfId="0" quotePrefix="1" applyNumberFormat="1" applyFont="1" applyFill="1" applyBorder="1" applyAlignment="1">
      <alignment horizontal="right"/>
    </xf>
    <xf numFmtId="37" fontId="1" fillId="3" borderId="20" xfId="0" applyNumberFormat="1" applyFont="1" applyFill="1" applyBorder="1" applyAlignment="1">
      <alignment horizontal="right"/>
    </xf>
    <xf numFmtId="37" fontId="1" fillId="3" borderId="21" xfId="0" applyNumberFormat="1" applyFont="1" applyFill="1" applyBorder="1" applyAlignment="1">
      <alignment horizontal="right"/>
    </xf>
    <xf numFmtId="49" fontId="1" fillId="2" borderId="12" xfId="0" applyNumberFormat="1" applyFont="1" applyFill="1" applyBorder="1" applyAlignment="1">
      <alignment horizontal="left" vertical="top"/>
    </xf>
    <xf numFmtId="38" fontId="31" fillId="0" borderId="8" xfId="1" applyFont="1" applyBorder="1">
      <alignment vertical="center"/>
    </xf>
    <xf numFmtId="38" fontId="31" fillId="0" borderId="10" xfId="1" applyFont="1" applyBorder="1">
      <alignment vertical="center"/>
    </xf>
    <xf numFmtId="38" fontId="31" fillId="0" borderId="9" xfId="1" applyFont="1" applyBorder="1">
      <alignment vertical="center"/>
    </xf>
    <xf numFmtId="38" fontId="31" fillId="0" borderId="7" xfId="1" applyFont="1" applyBorder="1">
      <alignment vertical="center"/>
    </xf>
    <xf numFmtId="38" fontId="31" fillId="0" borderId="0" xfId="1" applyFont="1" applyBorder="1">
      <alignment vertical="center"/>
    </xf>
    <xf numFmtId="38" fontId="31" fillId="0" borderId="5" xfId="1" applyFont="1" applyBorder="1">
      <alignment vertical="center"/>
    </xf>
    <xf numFmtId="38" fontId="31" fillId="0" borderId="12" xfId="1" applyFont="1" applyBorder="1">
      <alignment vertical="center"/>
    </xf>
    <xf numFmtId="38" fontId="31" fillId="0" borderId="4" xfId="1" applyFont="1" applyBorder="1">
      <alignment vertical="center"/>
    </xf>
    <xf numFmtId="38" fontId="31" fillId="0" borderId="6" xfId="1" applyFont="1" applyBorder="1">
      <alignment vertical="center"/>
    </xf>
    <xf numFmtId="180" fontId="32" fillId="0" borderId="1" xfId="2" applyNumberFormat="1" applyFont="1" applyBorder="1">
      <alignment vertical="center"/>
    </xf>
    <xf numFmtId="179" fontId="9" fillId="3" borderId="17" xfId="5" quotePrefix="1" applyNumberFormat="1" applyFont="1" applyFill="1" applyBorder="1" applyAlignment="1">
      <alignment horizontal="right" vertical="center"/>
    </xf>
    <xf numFmtId="179" fontId="9" fillId="3" borderId="0" xfId="5" quotePrefix="1" applyNumberFormat="1" applyFont="1" applyFill="1" applyBorder="1" applyAlignment="1">
      <alignment horizontal="right" vertical="center"/>
    </xf>
    <xf numFmtId="179" fontId="9" fillId="3" borderId="18" xfId="5" quotePrefix="1" applyNumberFormat="1" applyFont="1" applyFill="1" applyBorder="1" applyAlignment="1">
      <alignment horizontal="right" vertical="center"/>
    </xf>
    <xf numFmtId="177" fontId="15" fillId="3" borderId="0" xfId="5" quotePrefix="1" applyNumberFormat="1" applyFont="1" applyFill="1" applyBorder="1" applyAlignment="1">
      <alignment horizontal="right" vertical="center"/>
    </xf>
    <xf numFmtId="177" fontId="15" fillId="3" borderId="18" xfId="5" quotePrefix="1" applyNumberFormat="1" applyFont="1" applyFill="1" applyBorder="1" applyAlignment="1">
      <alignment horizontal="right" vertical="center"/>
    </xf>
    <xf numFmtId="177" fontId="15" fillId="3" borderId="20" xfId="5" quotePrefix="1" applyNumberFormat="1" applyFont="1" applyFill="1" applyBorder="1" applyAlignment="1">
      <alignment horizontal="right" vertical="center"/>
    </xf>
    <xf numFmtId="177" fontId="15" fillId="3" borderId="21" xfId="5" quotePrefix="1" applyNumberFormat="1" applyFont="1" applyFill="1" applyBorder="1" applyAlignment="1">
      <alignment horizontal="right" vertical="center"/>
    </xf>
    <xf numFmtId="0" fontId="0" fillId="0" borderId="0" xfId="0" applyFont="1">
      <alignment vertical="center"/>
    </xf>
    <xf numFmtId="38" fontId="33" fillId="0" borderId="8" xfId="1" applyFont="1" applyFill="1" applyBorder="1">
      <alignment vertical="center"/>
    </xf>
    <xf numFmtId="38" fontId="33" fillId="0" borderId="10" xfId="1" applyFont="1" applyFill="1" applyBorder="1">
      <alignment vertical="center"/>
    </xf>
    <xf numFmtId="38" fontId="33" fillId="0" borderId="9" xfId="1" applyFont="1" applyFill="1" applyBorder="1">
      <alignment vertical="center"/>
    </xf>
    <xf numFmtId="38" fontId="33" fillId="0" borderId="7" xfId="1" applyFont="1" applyFill="1" applyBorder="1">
      <alignment vertical="center"/>
    </xf>
    <xf numFmtId="38" fontId="33" fillId="0" borderId="0" xfId="1" applyFont="1" applyFill="1" applyBorder="1">
      <alignment vertical="center"/>
    </xf>
    <xf numFmtId="38" fontId="33" fillId="0" borderId="5" xfId="1" applyFont="1" applyFill="1" applyBorder="1">
      <alignment vertical="center"/>
    </xf>
    <xf numFmtId="38" fontId="33" fillId="0" borderId="12" xfId="1" applyFont="1" applyFill="1" applyBorder="1">
      <alignment vertical="center"/>
    </xf>
    <xf numFmtId="38" fontId="33" fillId="0" borderId="4" xfId="1" applyFont="1" applyFill="1" applyBorder="1">
      <alignment vertical="center"/>
    </xf>
    <xf numFmtId="38" fontId="33" fillId="0" borderId="6" xfId="1" applyFont="1" applyFill="1" applyBorder="1">
      <alignment vertical="center"/>
    </xf>
    <xf numFmtId="38" fontId="22" fillId="3" borderId="0" xfId="1" applyFont="1" applyFill="1" applyBorder="1" applyAlignment="1">
      <alignment horizontal="right" vertical="center"/>
    </xf>
    <xf numFmtId="38" fontId="22" fillId="3" borderId="18" xfId="1" applyFont="1" applyFill="1" applyBorder="1" applyAlignment="1">
      <alignment horizontal="right" vertical="center"/>
    </xf>
    <xf numFmtId="38" fontId="25" fillId="3" borderId="20" xfId="1" applyFont="1" applyFill="1" applyBorder="1" applyAlignment="1">
      <alignment horizontal="right" vertical="center"/>
    </xf>
    <xf numFmtId="38" fontId="25" fillId="3" borderId="21" xfId="1" applyFont="1" applyFill="1" applyBorder="1" applyAlignment="1">
      <alignment horizontal="right" vertical="center"/>
    </xf>
    <xf numFmtId="38" fontId="33" fillId="0" borderId="8" xfId="1" applyFont="1" applyBorder="1">
      <alignment vertical="center"/>
    </xf>
    <xf numFmtId="38" fontId="33" fillId="0" borderId="10" xfId="1" applyFont="1" applyBorder="1">
      <alignment vertical="center"/>
    </xf>
    <xf numFmtId="38" fontId="33" fillId="0" borderId="9" xfId="1" applyFont="1" applyBorder="1">
      <alignment vertical="center"/>
    </xf>
    <xf numFmtId="38" fontId="33" fillId="0" borderId="7" xfId="1" applyFont="1" applyBorder="1">
      <alignment vertical="center"/>
    </xf>
    <xf numFmtId="38" fontId="33" fillId="0" borderId="0" xfId="1" applyFont="1" applyBorder="1">
      <alignment vertical="center"/>
    </xf>
    <xf numFmtId="38" fontId="33" fillId="0" borderId="5" xfId="1" applyFont="1" applyBorder="1">
      <alignment vertical="center"/>
    </xf>
    <xf numFmtId="38" fontId="33" fillId="0" borderId="12" xfId="1" applyFont="1" applyBorder="1">
      <alignment vertical="center"/>
    </xf>
    <xf numFmtId="38" fontId="33" fillId="0" borderId="4" xfId="1" applyFont="1" applyBorder="1">
      <alignment vertical="center"/>
    </xf>
    <xf numFmtId="38" fontId="33" fillId="0" borderId="6" xfId="1" applyFont="1" applyBorder="1">
      <alignment vertical="center"/>
    </xf>
    <xf numFmtId="0" fontId="29" fillId="0" borderId="31" xfId="0" applyFont="1" applyBorder="1">
      <alignment vertical="center"/>
    </xf>
    <xf numFmtId="0" fontId="29" fillId="0" borderId="32" xfId="0" applyFont="1" applyBorder="1">
      <alignment vertical="center"/>
    </xf>
    <xf numFmtId="0" fontId="29" fillId="0" borderId="33" xfId="0" applyFont="1" applyBorder="1">
      <alignment vertical="center"/>
    </xf>
    <xf numFmtId="0" fontId="6" fillId="0" borderId="3" xfId="5" applyFont="1" applyFill="1" applyBorder="1" applyAlignment="1">
      <alignment horizontal="center" wrapText="1"/>
    </xf>
    <xf numFmtId="0" fontId="22" fillId="0" borderId="1" xfId="0" applyFont="1" applyBorder="1" applyAlignment="1">
      <alignment horizontal="center" vertical="center"/>
    </xf>
    <xf numFmtId="0" fontId="6" fillId="0" borderId="0" xfId="5" applyFont="1" applyFill="1" applyBorder="1" applyAlignment="1">
      <alignment horizontal="left" vertical="top" wrapText="1"/>
    </xf>
    <xf numFmtId="0" fontId="6" fillId="0" borderId="0" xfId="5" applyFont="1" applyFill="1" applyAlignment="1">
      <alignment horizontal="left" vertical="top" wrapText="1"/>
    </xf>
    <xf numFmtId="0" fontId="6" fillId="0" borderId="5" xfId="5" applyFont="1" applyFill="1" applyBorder="1" applyAlignment="1">
      <alignment horizontal="left" vertical="top" wrapText="1"/>
    </xf>
    <xf numFmtId="0" fontId="6" fillId="0" borderId="4" xfId="5" applyFont="1" applyFill="1" applyBorder="1" applyAlignment="1">
      <alignment horizontal="left" vertical="top" wrapText="1"/>
    </xf>
    <xf numFmtId="0" fontId="6" fillId="0" borderId="6" xfId="5" applyFont="1" applyFill="1" applyBorder="1" applyAlignment="1">
      <alignment horizontal="left" vertical="top" wrapText="1"/>
    </xf>
    <xf numFmtId="0" fontId="6" fillId="0" borderId="7" xfId="5" applyFont="1" applyFill="1" applyBorder="1" applyAlignment="1">
      <alignment horizontal="center" wrapText="1"/>
    </xf>
    <xf numFmtId="0" fontId="6" fillId="0" borderId="5" xfId="5" applyFont="1" applyFill="1" applyBorder="1" applyAlignment="1">
      <alignment horizontal="center" wrapText="1"/>
    </xf>
    <xf numFmtId="0" fontId="6" fillId="0" borderId="12" xfId="5" applyFont="1" applyFill="1" applyBorder="1" applyAlignment="1">
      <alignment horizontal="center" wrapText="1"/>
    </xf>
    <xf numFmtId="0" fontId="6" fillId="0" borderId="6" xfId="5" applyFont="1" applyFill="1" applyBorder="1" applyAlignment="1">
      <alignment horizontal="center" wrapText="1"/>
    </xf>
    <xf numFmtId="0" fontId="6" fillId="0" borderId="25" xfId="5" applyFont="1" applyFill="1" applyBorder="1" applyAlignment="1">
      <alignment horizontal="center" wrapText="1"/>
    </xf>
    <xf numFmtId="0" fontId="4" fillId="0" borderId="2" xfId="5" applyFont="1" applyFill="1" applyBorder="1" applyAlignment="1">
      <alignment horizontal="center" vertical="top" wrapText="1"/>
    </xf>
    <xf numFmtId="0" fontId="4" fillId="0" borderId="3" xfId="5" applyFont="1" applyFill="1" applyBorder="1" applyAlignment="1">
      <alignment horizontal="center" vertical="top" wrapText="1"/>
    </xf>
    <xf numFmtId="0" fontId="4" fillId="0" borderId="10" xfId="5" applyFont="1" applyFill="1" applyBorder="1" applyAlignment="1">
      <alignment horizontal="left" wrapText="1"/>
    </xf>
    <xf numFmtId="0" fontId="4" fillId="0" borderId="9" xfId="5" applyFont="1" applyFill="1" applyBorder="1" applyAlignment="1">
      <alignment horizontal="left" wrapText="1"/>
    </xf>
    <xf numFmtId="0" fontId="4" fillId="0" borderId="0" xfId="5" applyFont="1" applyFill="1" applyBorder="1" applyAlignment="1">
      <alignment horizontal="left" wrapText="1"/>
    </xf>
    <xf numFmtId="0" fontId="4" fillId="0" borderId="5" xfId="5" applyFont="1" applyFill="1" applyBorder="1" applyAlignment="1">
      <alignment horizontal="left" wrapText="1"/>
    </xf>
    <xf numFmtId="0" fontId="14" fillId="0" borderId="10" xfId="5" applyFont="1" applyFill="1" applyBorder="1" applyAlignment="1">
      <alignment horizontal="left" wrapText="1"/>
    </xf>
    <xf numFmtId="0" fontId="14" fillId="0" borderId="9" xfId="5" applyFont="1" applyFill="1" applyBorder="1" applyAlignment="1">
      <alignment horizontal="left" wrapText="1"/>
    </xf>
    <xf numFmtId="0" fontId="14" fillId="0" borderId="0" xfId="5" applyFont="1" applyFill="1" applyAlignment="1">
      <alignment horizontal="left" wrapText="1"/>
    </xf>
    <xf numFmtId="0" fontId="14" fillId="0" borderId="5" xfId="5" applyFont="1" applyFill="1" applyBorder="1" applyAlignment="1">
      <alignment horizontal="left" wrapText="1"/>
    </xf>
    <xf numFmtId="0" fontId="13" fillId="0" borderId="7" xfId="5" applyFont="1" applyFill="1" applyBorder="1" applyAlignment="1">
      <alignment horizontal="center" wrapText="1"/>
    </xf>
    <xf numFmtId="0" fontId="14" fillId="0" borderId="2" xfId="5" applyFont="1" applyFill="1" applyBorder="1" applyAlignment="1">
      <alignment horizontal="center" vertical="top" wrapText="1"/>
    </xf>
    <xf numFmtId="0" fontId="14" fillId="0" borderId="3" xfId="5" applyFont="1" applyFill="1" applyBorder="1" applyAlignment="1">
      <alignment horizontal="center" vertical="top" wrapText="1"/>
    </xf>
    <xf numFmtId="0" fontId="12" fillId="0" borderId="3" xfId="5" applyFont="1" applyFill="1" applyBorder="1" applyAlignment="1">
      <alignment horizontal="center" vertical="top"/>
    </xf>
    <xf numFmtId="0" fontId="14" fillId="0" borderId="3" xfId="5" applyFont="1" applyFill="1" applyBorder="1" applyAlignment="1">
      <alignment horizontal="center" vertical="top"/>
    </xf>
    <xf numFmtId="0" fontId="14" fillId="0" borderId="8" xfId="5" applyFont="1" applyFill="1" applyBorder="1" applyAlignment="1">
      <alignment horizontal="center" vertical="top" wrapText="1"/>
    </xf>
    <xf numFmtId="0" fontId="14" fillId="0" borderId="7" xfId="5" applyFont="1" applyFill="1" applyBorder="1" applyAlignment="1">
      <alignment horizontal="center" vertical="top" wrapText="1"/>
    </xf>
    <xf numFmtId="0" fontId="13" fillId="0" borderId="3" xfId="5" applyFont="1" applyFill="1" applyBorder="1" applyAlignment="1">
      <alignment horizontal="center" wrapText="1"/>
    </xf>
  </cellXfs>
  <cellStyles count="11">
    <cellStyle name="パーセント" xfId="2" builtinId="5"/>
    <cellStyle name="桁区切り" xfId="1" builtinId="6"/>
    <cellStyle name="桁区切り 2" xfId="9"/>
    <cellStyle name="標準" xfId="0" builtinId="0"/>
    <cellStyle name="標準 2" xfId="3"/>
    <cellStyle name="標準 2 2" xfId="10"/>
    <cellStyle name="標準 3" xfId="5"/>
    <cellStyle name="標準 4" xfId="4"/>
    <cellStyle name="標準 5" xfId="6"/>
    <cellStyle name="標準 6" xfId="8"/>
    <cellStyle name="標準_完了●●（ Ｃ ）　136-206表" xfId="7"/>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集計!$B$25</c:f>
              <c:strCache>
                <c:ptCount val="1"/>
                <c:pt idx="0">
                  <c:v>300万円未満</c:v>
                </c:pt>
              </c:strCache>
            </c:strRef>
          </c:tx>
          <c:spPr>
            <a:solidFill>
              <a:schemeClr val="tx1"/>
            </a:solidFill>
            <a:ln>
              <a:solidFill>
                <a:schemeClr val="bg1"/>
              </a:solidFill>
            </a:ln>
            <a:effectLst/>
          </c:spPr>
          <c:invertIfNegative val="0"/>
          <c:dLbls>
            <c:dLbl>
              <c:idx val="0"/>
              <c:layout/>
              <c:tx>
                <c:rich>
                  <a:bodyPr/>
                  <a:lstStyle/>
                  <a:p>
                    <a:fld id="{66C799B8-D85F-4F7F-A3D9-B134F4081EC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AB1-4438-8AFC-45B44970D2FC}"/>
                </c:ext>
              </c:extLst>
            </c:dLbl>
            <c:dLbl>
              <c:idx val="1"/>
              <c:layout/>
              <c:tx>
                <c:rich>
                  <a:bodyPr/>
                  <a:lstStyle/>
                  <a:p>
                    <a:fld id="{F62D6C80-3D3A-42E1-B8AA-8AF42C30005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AB1-4438-8AFC-45B44970D2FC}"/>
                </c:ext>
              </c:extLst>
            </c:dLbl>
            <c:dLbl>
              <c:idx val="2"/>
              <c:layout/>
              <c:tx>
                <c:rich>
                  <a:bodyPr/>
                  <a:lstStyle/>
                  <a:p>
                    <a:fld id="{EC0E83B1-C5F9-4F4E-909B-6262D813F80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AB1-4438-8AFC-45B44970D2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集計!$C$25:$E$25</c:f>
              <c:numCache>
                <c:formatCode>0.0%</c:formatCode>
                <c:ptCount val="3"/>
                <c:pt idx="0">
                  <c:v>0.56393442622950818</c:v>
                </c:pt>
                <c:pt idx="1">
                  <c:v>0.5744948459245891</c:v>
                </c:pt>
                <c:pt idx="2">
                  <c:v>0.54711024769305483</c:v>
                </c:pt>
              </c:numCache>
            </c:numRef>
          </c:val>
          <c:extLst>
            <c:ext xmlns:c15="http://schemas.microsoft.com/office/drawing/2012/chart" uri="{02D57815-91ED-43cb-92C2-25804820EDAC}">
              <c15:datalabelsRange>
                <c15:f>集計!$C$32:$E$32</c15:f>
                <c15:dlblRangeCache>
                  <c:ptCount val="3"/>
                  <c:pt idx="0">
                    <c:v>188,878
(56.4%)</c:v>
                  </c:pt>
                  <c:pt idx="1">
                    <c:v>183,077
(57.4%)</c:v>
                  </c:pt>
                  <c:pt idx="2">
                    <c:v>201,885
(54.7%)</c:v>
                  </c:pt>
                </c15:dlblRangeCache>
              </c15:datalabelsRange>
            </c:ext>
            <c:ext xmlns:c16="http://schemas.microsoft.com/office/drawing/2014/chart" uri="{C3380CC4-5D6E-409C-BE32-E72D297353CC}">
              <c16:uniqueId val="{00000001-79F9-4F24-92CF-3C792D838C9A}"/>
            </c:ext>
          </c:extLst>
        </c:ser>
        <c:ser>
          <c:idx val="0"/>
          <c:order val="1"/>
          <c:tx>
            <c:strRef>
              <c:f>集計!$B$26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layout/>
              <c:tx>
                <c:rich>
                  <a:bodyPr/>
                  <a:lstStyle/>
                  <a:p>
                    <a:fld id="{E89ED2AB-4CDC-49E5-ABC3-C6D41074A9C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AB1-4438-8AFC-45B44970D2FC}"/>
                </c:ext>
              </c:extLst>
            </c:dLbl>
            <c:dLbl>
              <c:idx val="1"/>
              <c:layout/>
              <c:tx>
                <c:rich>
                  <a:bodyPr/>
                  <a:lstStyle/>
                  <a:p>
                    <a:fld id="{D996B37A-3660-4DDF-891B-64CA977885A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AB1-4438-8AFC-45B44970D2FC}"/>
                </c:ext>
              </c:extLst>
            </c:dLbl>
            <c:dLbl>
              <c:idx val="2"/>
              <c:layout/>
              <c:tx>
                <c:rich>
                  <a:bodyPr/>
                  <a:lstStyle/>
                  <a:p>
                    <a:fld id="{3959CFA2-1562-4756-9647-068A65A1A50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AB1-4438-8AFC-45B44970D2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集計!$C$26:$E$26</c:f>
              <c:numCache>
                <c:formatCode>0.0%</c:formatCode>
                <c:ptCount val="3"/>
                <c:pt idx="0">
                  <c:v>0.28778176229508196</c:v>
                </c:pt>
                <c:pt idx="1">
                  <c:v>0.27153911355371446</c:v>
                </c:pt>
                <c:pt idx="2">
                  <c:v>0.28314715881495872</c:v>
                </c:pt>
              </c:numCache>
            </c:numRef>
          </c:val>
          <c:extLst>
            <c:ext xmlns:c15="http://schemas.microsoft.com/office/drawing/2012/chart" uri="{02D57815-91ED-43cb-92C2-25804820EDAC}">
              <c15:datalabelsRange>
                <c15:f>集計!$C$33:$E$33</c15:f>
                <c15:dlblRangeCache>
                  <c:ptCount val="3"/>
                  <c:pt idx="0">
                    <c:v>96,386
(28.8%)</c:v>
                  </c:pt>
                  <c:pt idx="1">
                    <c:v>86,533
(27.2%)</c:v>
                  </c:pt>
                  <c:pt idx="2">
                    <c:v>104,482
(28.3%)</c:v>
                  </c:pt>
                </c15:dlblRangeCache>
              </c15:datalabelsRange>
            </c:ext>
            <c:ext xmlns:c16="http://schemas.microsoft.com/office/drawing/2014/chart" uri="{C3380CC4-5D6E-409C-BE32-E72D297353CC}">
              <c16:uniqueId val="{00000000-B42E-4F1B-B83E-2547DDC30C4A}"/>
            </c:ext>
          </c:extLst>
        </c:ser>
        <c:ser>
          <c:idx val="2"/>
          <c:order val="2"/>
          <c:tx>
            <c:strRef>
              <c:f>集計!$B$27</c:f>
              <c:strCache>
                <c:ptCount val="1"/>
                <c:pt idx="0">
                  <c:v>500～700万</c:v>
                </c:pt>
              </c:strCache>
            </c:strRef>
          </c:tx>
          <c:spPr>
            <a:solidFill>
              <a:schemeClr val="bg1">
                <a:lumMod val="65000"/>
              </a:schemeClr>
            </a:solidFill>
            <a:ln>
              <a:solidFill>
                <a:schemeClr val="bg1"/>
              </a:solidFill>
            </a:ln>
            <a:effectLst/>
          </c:spPr>
          <c:invertIfNegative val="0"/>
          <c:dLbls>
            <c:dLbl>
              <c:idx val="0"/>
              <c:layout/>
              <c:tx>
                <c:rich>
                  <a:bodyPr/>
                  <a:lstStyle/>
                  <a:p>
                    <a:fld id="{1C72C7BB-A43D-4E2B-B357-6AB7F806D10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AB1-4438-8AFC-45B44970D2FC}"/>
                </c:ext>
              </c:extLst>
            </c:dLbl>
            <c:dLbl>
              <c:idx val="1"/>
              <c:layout/>
              <c:tx>
                <c:rich>
                  <a:bodyPr/>
                  <a:lstStyle/>
                  <a:p>
                    <a:fld id="{291A2C8F-D21D-4E37-B358-CA35DD27CD3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AB1-4438-8AFC-45B44970D2FC}"/>
                </c:ext>
              </c:extLst>
            </c:dLbl>
            <c:dLbl>
              <c:idx val="2"/>
              <c:layout/>
              <c:tx>
                <c:rich>
                  <a:bodyPr/>
                  <a:lstStyle/>
                  <a:p>
                    <a:fld id="{D6AEB76C-53C6-44E2-86A0-6740F46A71D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AB1-4438-8AFC-45B44970D2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集計!$C$27:$E$27</c:f>
              <c:numCache>
                <c:formatCode>0.0%</c:formatCode>
                <c:ptCount val="3"/>
                <c:pt idx="0">
                  <c:v>9.3032786885245897E-2</c:v>
                </c:pt>
                <c:pt idx="1">
                  <c:v>9.7585650616575065E-2</c:v>
                </c:pt>
                <c:pt idx="2">
                  <c:v>0.10490529383195726</c:v>
                </c:pt>
              </c:numCache>
            </c:numRef>
          </c:val>
          <c:extLst>
            <c:ext xmlns:c15="http://schemas.microsoft.com/office/drawing/2012/chart" uri="{02D57815-91ED-43cb-92C2-25804820EDAC}">
              <c15:datalabelsRange>
                <c15:f>集計!$C$34:$E$34</c15:f>
                <c15:dlblRangeCache>
                  <c:ptCount val="3"/>
                  <c:pt idx="0">
                    <c:v>31,159
(9.3%)</c:v>
                  </c:pt>
                  <c:pt idx="1">
                    <c:v>31,098
(9.8%)</c:v>
                  </c:pt>
                  <c:pt idx="2">
                    <c:v>38,710
(10.5%)</c:v>
                  </c:pt>
                </c15:dlblRangeCache>
              </c15:datalabelsRange>
            </c:ext>
            <c:ext xmlns:c16="http://schemas.microsoft.com/office/drawing/2014/chart" uri="{C3380CC4-5D6E-409C-BE32-E72D297353CC}">
              <c16:uniqueId val="{00000002-13B9-49E0-83D9-E9AACF9CA49B}"/>
            </c:ext>
          </c:extLst>
        </c:ser>
        <c:ser>
          <c:idx val="3"/>
          <c:order val="3"/>
          <c:tx>
            <c:strRef>
              <c:f>集計!$B$28</c:f>
              <c:strCache>
                <c:ptCount val="1"/>
                <c:pt idx="0">
                  <c:v>700万円以上</c:v>
                </c:pt>
              </c:strCache>
            </c:strRef>
          </c:tx>
          <c:spPr>
            <a:solidFill>
              <a:schemeClr val="bg1">
                <a:lumMod val="85000"/>
              </a:schemeClr>
            </a:solidFill>
            <a:ln>
              <a:solidFill>
                <a:schemeClr val="bg1"/>
              </a:solidFill>
            </a:ln>
            <a:effectLst/>
          </c:spPr>
          <c:invertIfNegative val="0"/>
          <c:dLbls>
            <c:dLbl>
              <c:idx val="0"/>
              <c:layout/>
              <c:tx>
                <c:rich>
                  <a:bodyPr/>
                  <a:lstStyle/>
                  <a:p>
                    <a:fld id="{DC62EEE9-449D-4AE8-BD53-E7AADB52599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AB1-4438-8AFC-45B44970D2FC}"/>
                </c:ext>
              </c:extLst>
            </c:dLbl>
            <c:dLbl>
              <c:idx val="1"/>
              <c:layout/>
              <c:tx>
                <c:rich>
                  <a:bodyPr/>
                  <a:lstStyle/>
                  <a:p>
                    <a:fld id="{94C1C680-E99F-4D60-BE4E-FD747A1AA8F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AB1-4438-8AFC-45B44970D2FC}"/>
                </c:ext>
              </c:extLst>
            </c:dLbl>
            <c:dLbl>
              <c:idx val="2"/>
              <c:layout/>
              <c:tx>
                <c:rich>
                  <a:bodyPr/>
                  <a:lstStyle/>
                  <a:p>
                    <a:fld id="{DFD145F4-7197-4524-9461-175257DEFE6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AB1-4438-8AFC-45B44970D2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集計!$C$28:$E$28</c:f>
              <c:numCache>
                <c:formatCode>0.0%</c:formatCode>
                <c:ptCount val="3"/>
                <c:pt idx="0">
                  <c:v>5.5225409836065567E-2</c:v>
                </c:pt>
                <c:pt idx="1">
                  <c:v>5.6380389905121259E-2</c:v>
                </c:pt>
                <c:pt idx="2">
                  <c:v>6.4594463331714411E-2</c:v>
                </c:pt>
              </c:numCache>
            </c:numRef>
          </c:val>
          <c:extLst>
            <c:ext xmlns:c15="http://schemas.microsoft.com/office/drawing/2012/chart" uri="{02D57815-91ED-43cb-92C2-25804820EDAC}">
              <c15:datalabelsRange>
                <c15:f>集計!$C$35:$E$35</c15:f>
                <c15:dlblRangeCache>
                  <c:ptCount val="3"/>
                  <c:pt idx="0">
                    <c:v>18,497
(5.5%)</c:v>
                  </c:pt>
                  <c:pt idx="1">
                    <c:v>17,967
(5.6%)</c:v>
                  </c:pt>
                  <c:pt idx="2">
                    <c:v>23,836
(6.5%)</c:v>
                  </c:pt>
                </c15:dlblRangeCache>
              </c15:datalabelsRange>
            </c:ext>
            <c:ext xmlns:c16="http://schemas.microsoft.com/office/drawing/2014/chart" uri="{C3380CC4-5D6E-409C-BE32-E72D297353CC}">
              <c16:uniqueId val="{00000003-13B9-49E0-83D9-E9AACF9CA49B}"/>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集計!$B$18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集計!$C$18:$E$18</c:f>
              <c:numCache>
                <c:formatCode>#,##0_);\(#,##0\)</c:formatCode>
                <c:ptCount val="3"/>
                <c:pt idx="0">
                  <c:v>188877.78784314706</c:v>
                </c:pt>
                <c:pt idx="1">
                  <c:v>183077.17206175296</c:v>
                </c:pt>
                <c:pt idx="2">
                  <c:v>201884.98316498316</c:v>
                </c:pt>
              </c:numCache>
            </c:numRef>
          </c:val>
          <c:extLst>
            <c:ext xmlns:c16="http://schemas.microsoft.com/office/drawing/2014/chart" uri="{C3380CC4-5D6E-409C-BE32-E72D297353CC}">
              <c16:uniqueId val="{00000000-3823-41FD-9B26-372B117724B4}"/>
            </c:ext>
          </c:extLst>
        </c:ser>
        <c:ser>
          <c:idx val="0"/>
          <c:order val="1"/>
          <c:tx>
            <c:strRef>
              <c:f>集計!$B$19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集計!$C$19:$E$19</c:f>
              <c:numCache>
                <c:formatCode>#,##0_);[Red]\(#,##0\)</c:formatCode>
                <c:ptCount val="3"/>
                <c:pt idx="0">
                  <c:v>96386.352944120517</c:v>
                </c:pt>
                <c:pt idx="1">
                  <c:v>86532.739790836655</c:v>
                </c:pt>
                <c:pt idx="2">
                  <c:v>104481.97530864198</c:v>
                </c:pt>
              </c:numCache>
            </c:numRef>
          </c:val>
          <c:extLst>
            <c:ext xmlns:c16="http://schemas.microsoft.com/office/drawing/2014/chart" uri="{C3380CC4-5D6E-409C-BE32-E72D297353CC}">
              <c16:uniqueId val="{00000001-3823-41FD-9B26-372B117724B4}"/>
            </c:ext>
          </c:extLst>
        </c:ser>
        <c:ser>
          <c:idx val="2"/>
          <c:order val="2"/>
          <c:tx>
            <c:strRef>
              <c:f>集計!$B$20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集計!$C$20:$E$20</c:f>
              <c:numCache>
                <c:formatCode>#,##0_);[Red]\(#,##0\)</c:formatCode>
                <c:ptCount val="3"/>
                <c:pt idx="0">
                  <c:v>31159.344360751733</c:v>
                </c:pt>
                <c:pt idx="1">
                  <c:v>31098.111802788844</c:v>
                </c:pt>
                <c:pt idx="2">
                  <c:v>38710.303030303032</c:v>
                </c:pt>
              </c:numCache>
            </c:numRef>
          </c:val>
          <c:extLst>
            <c:ext xmlns:c16="http://schemas.microsoft.com/office/drawing/2014/chart" uri="{C3380CC4-5D6E-409C-BE32-E72D297353CC}">
              <c16:uniqueId val="{00000002-3823-41FD-9B26-372B117724B4}"/>
            </c:ext>
          </c:extLst>
        </c:ser>
        <c:ser>
          <c:idx val="3"/>
          <c:order val="3"/>
          <c:tx>
            <c:strRef>
              <c:f>集計!$B$21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集計!$C$7:$E$7</c:f>
              <c:strCache>
                <c:ptCount val="3"/>
                <c:pt idx="0">
                  <c:v>H20
(n=334,929)</c:v>
                </c:pt>
                <c:pt idx="1">
                  <c:v>H25
(n=318,675)</c:v>
                </c:pt>
                <c:pt idx="2">
                  <c:v>H30
(n=369,002)</c:v>
                </c:pt>
              </c:strCache>
            </c:strRef>
          </c:cat>
          <c:val>
            <c:numRef>
              <c:f>集計!$C$21:$E$21</c:f>
              <c:numCache>
                <c:formatCode>#,##0_);[Red]\(#,##0\)</c:formatCode>
                <c:ptCount val="3"/>
                <c:pt idx="0">
                  <c:v>18496.571156877955</c:v>
                </c:pt>
                <c:pt idx="1">
                  <c:v>17967.023406374501</c:v>
                </c:pt>
                <c:pt idx="2">
                  <c:v>23835.510662177327</c:v>
                </c:pt>
              </c:numCache>
            </c:numRef>
          </c:val>
          <c:extLst>
            <c:ext xmlns:c16="http://schemas.microsoft.com/office/drawing/2014/chart" uri="{C3380CC4-5D6E-409C-BE32-E72D297353CC}">
              <c16:uniqueId val="{00000003-3823-41FD-9B26-372B117724B4}"/>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2985922064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集計!$G$25</c:f>
              <c:strCache>
                <c:ptCount val="1"/>
                <c:pt idx="0">
                  <c:v>300万円未満</c:v>
                </c:pt>
              </c:strCache>
            </c:strRef>
          </c:tx>
          <c:spPr>
            <a:solidFill>
              <a:schemeClr val="tx1"/>
            </a:solidFill>
            <a:ln>
              <a:solidFill>
                <a:schemeClr val="bg1"/>
              </a:solidFill>
            </a:ln>
            <a:effectLst/>
          </c:spPr>
          <c:invertIfNegative val="0"/>
          <c:dLbls>
            <c:dLbl>
              <c:idx val="0"/>
              <c:layout/>
              <c:tx>
                <c:rich>
                  <a:bodyPr/>
                  <a:lstStyle/>
                  <a:p>
                    <a:fld id="{B16A3F23-2923-47CD-8F8C-D878C590F4D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0C3-4C2A-8F5C-68DD631F640B}"/>
                </c:ext>
              </c:extLst>
            </c:dLbl>
            <c:dLbl>
              <c:idx val="1"/>
              <c:layout/>
              <c:tx>
                <c:rich>
                  <a:bodyPr/>
                  <a:lstStyle/>
                  <a:p>
                    <a:fld id="{8D7D04EB-C209-4C4B-B5BE-620C795AF7E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30C3-4C2A-8F5C-68DD631F640B}"/>
                </c:ext>
              </c:extLst>
            </c:dLbl>
            <c:dLbl>
              <c:idx val="2"/>
              <c:layout/>
              <c:tx>
                <c:rich>
                  <a:bodyPr/>
                  <a:lstStyle/>
                  <a:p>
                    <a:fld id="{3C9E09CA-FC93-4610-BA02-79BC943F08B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0C3-4C2A-8F5C-68DD631F64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集計!$H$25:$J$25</c:f>
              <c:numCache>
                <c:formatCode>0.0%</c:formatCode>
                <c:ptCount val="3"/>
                <c:pt idx="0">
                  <c:v>0.69555381134863115</c:v>
                </c:pt>
                <c:pt idx="1">
                  <c:v>0.70541296060991099</c:v>
                </c:pt>
                <c:pt idx="2">
                  <c:v>0.67362817362817362</c:v>
                </c:pt>
              </c:numCache>
            </c:numRef>
          </c:val>
          <c:extLst>
            <c:ext xmlns:c15="http://schemas.microsoft.com/office/drawing/2012/chart" uri="{02D57815-91ED-43cb-92C2-25804820EDAC}">
              <c15:datalabelsRange>
                <c15:f>集計!$H$32:$J$32</c15:f>
                <c15:dlblRangeCache>
                  <c:ptCount val="3"/>
                  <c:pt idx="0">
                    <c:v>129,244
(69.6%)</c:v>
                  </c:pt>
                  <c:pt idx="1">
                    <c:v>120,933
(70.5%)</c:v>
                  </c:pt>
                  <c:pt idx="2">
                    <c:v>147,404
(67.4%)</c:v>
                  </c:pt>
                </c15:dlblRangeCache>
              </c15:datalabelsRange>
            </c:ext>
            <c:ext xmlns:c16="http://schemas.microsoft.com/office/drawing/2014/chart" uri="{C3380CC4-5D6E-409C-BE32-E72D297353CC}">
              <c16:uniqueId val="{00000003-30C3-4C2A-8F5C-68DD631F640B}"/>
            </c:ext>
          </c:extLst>
        </c:ser>
        <c:ser>
          <c:idx val="0"/>
          <c:order val="1"/>
          <c:tx>
            <c:strRef>
              <c:f>集計!$G$26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layout/>
              <c:tx>
                <c:rich>
                  <a:bodyPr/>
                  <a:lstStyle/>
                  <a:p>
                    <a:fld id="{375DE32B-9210-41D8-B014-0F4D8157CE1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0C3-4C2A-8F5C-68DD631F640B}"/>
                </c:ext>
              </c:extLst>
            </c:dLbl>
            <c:dLbl>
              <c:idx val="1"/>
              <c:layout/>
              <c:tx>
                <c:rich>
                  <a:bodyPr/>
                  <a:lstStyle/>
                  <a:p>
                    <a:fld id="{3DE02E35-88E9-4C65-9F39-45F13B6BDB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0C3-4C2A-8F5C-68DD631F640B}"/>
                </c:ext>
              </c:extLst>
            </c:dLbl>
            <c:dLbl>
              <c:idx val="2"/>
              <c:layout/>
              <c:tx>
                <c:rich>
                  <a:bodyPr/>
                  <a:lstStyle/>
                  <a:p>
                    <a:fld id="{BD641ADA-E1B1-462B-A6DF-E4B30E4CA27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30C3-4C2A-8F5C-68DD631F64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集計!$H$26:$J$26</c:f>
              <c:numCache>
                <c:formatCode>0.0%</c:formatCode>
                <c:ptCount val="3"/>
                <c:pt idx="0">
                  <c:v>0.22688028071471444</c:v>
                </c:pt>
                <c:pt idx="1">
                  <c:v>0.20426937738246506</c:v>
                </c:pt>
                <c:pt idx="2">
                  <c:v>0.23791973791973789</c:v>
                </c:pt>
              </c:numCache>
            </c:numRef>
          </c:val>
          <c:extLst>
            <c:ext xmlns:c15="http://schemas.microsoft.com/office/drawing/2012/chart" uri="{02D57815-91ED-43cb-92C2-25804820EDAC}">
              <c15:datalabelsRange>
                <c15:f>集計!$H$33:$J$33</c15:f>
                <c15:dlblRangeCache>
                  <c:ptCount val="3"/>
                  <c:pt idx="0">
                    <c:v>42,158
(22.7%)</c:v>
                  </c:pt>
                  <c:pt idx="1">
                    <c:v>35,019
(20.4%)</c:v>
                  </c:pt>
                  <c:pt idx="2">
                    <c:v>52,062
(23.8%)</c:v>
                  </c:pt>
                </c15:dlblRangeCache>
              </c15:datalabelsRange>
            </c:ext>
            <c:ext xmlns:c16="http://schemas.microsoft.com/office/drawing/2014/chart" uri="{C3380CC4-5D6E-409C-BE32-E72D297353CC}">
              <c16:uniqueId val="{00000007-30C3-4C2A-8F5C-68DD631F640B}"/>
            </c:ext>
          </c:extLst>
        </c:ser>
        <c:ser>
          <c:idx val="2"/>
          <c:order val="2"/>
          <c:tx>
            <c:strRef>
              <c:f>集計!$G$27</c:f>
              <c:strCache>
                <c:ptCount val="1"/>
                <c:pt idx="0">
                  <c:v>500～700万</c:v>
                </c:pt>
              </c:strCache>
            </c:strRef>
          </c:tx>
          <c:spPr>
            <a:solidFill>
              <a:schemeClr val="bg1">
                <a:lumMod val="65000"/>
              </a:schemeClr>
            </a:solidFill>
            <a:ln>
              <a:solidFill>
                <a:schemeClr val="bg1"/>
              </a:solidFill>
            </a:ln>
            <a:effectLst/>
          </c:spPr>
          <c:invertIfNegative val="0"/>
          <c:dLbls>
            <c:dLbl>
              <c:idx val="0"/>
              <c:layout/>
              <c:tx>
                <c:rich>
                  <a:bodyPr/>
                  <a:lstStyle/>
                  <a:p>
                    <a:fld id="{DCEEF6FE-8CC5-4370-9064-484072D1270E}"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0C3-4C2A-8F5C-68DD631F640B}"/>
                </c:ext>
              </c:extLst>
            </c:dLbl>
            <c:dLbl>
              <c:idx val="1"/>
              <c:layout/>
              <c:tx>
                <c:rich>
                  <a:bodyPr/>
                  <a:lstStyle/>
                  <a:p>
                    <a:fld id="{F6389EC1-99A8-4B33-AA70-F11D6F26744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30C3-4C2A-8F5C-68DD631F640B}"/>
                </c:ext>
              </c:extLst>
            </c:dLbl>
            <c:dLbl>
              <c:idx val="2"/>
              <c:layout/>
              <c:tx>
                <c:rich>
                  <a:bodyPr/>
                  <a:lstStyle/>
                  <a:p>
                    <a:fld id="{2ED6C6D0-D23C-47C1-9818-B0759C3F431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30C3-4C2A-8F5C-68DD631F64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集計!$H$27:$J$27</c:f>
              <c:numCache>
                <c:formatCode>0.0%</c:formatCode>
                <c:ptCount val="3"/>
                <c:pt idx="0">
                  <c:v>5.0233159425642923E-2</c:v>
                </c:pt>
                <c:pt idx="1">
                  <c:v>6.3227445997458706E-2</c:v>
                </c:pt>
                <c:pt idx="2">
                  <c:v>5.5692055692055688E-2</c:v>
                </c:pt>
              </c:numCache>
            </c:numRef>
          </c:val>
          <c:extLst>
            <c:ext xmlns:c15="http://schemas.microsoft.com/office/drawing/2012/chart" uri="{02D57815-91ED-43cb-92C2-25804820EDAC}">
              <c15:datalabelsRange>
                <c15:f>集計!$H$34:$J$34</c15:f>
                <c15:dlblRangeCache>
                  <c:ptCount val="3"/>
                  <c:pt idx="0">
                    <c:v>9,334
(5.0%)</c:v>
                  </c:pt>
                  <c:pt idx="1">
                    <c:v>10,839
(6.3%)</c:v>
                  </c:pt>
                  <c:pt idx="2">
                    <c:v>12,187
(5.6%)</c:v>
                  </c:pt>
                </c15:dlblRangeCache>
              </c15:datalabelsRange>
            </c:ext>
            <c:ext xmlns:c16="http://schemas.microsoft.com/office/drawing/2014/chart" uri="{C3380CC4-5D6E-409C-BE32-E72D297353CC}">
              <c16:uniqueId val="{0000000B-30C3-4C2A-8F5C-68DD631F640B}"/>
            </c:ext>
          </c:extLst>
        </c:ser>
        <c:ser>
          <c:idx val="3"/>
          <c:order val="3"/>
          <c:tx>
            <c:strRef>
              <c:f>集計!$G$28</c:f>
              <c:strCache>
                <c:ptCount val="1"/>
                <c:pt idx="0">
                  <c:v>700万円以上</c:v>
                </c:pt>
              </c:strCache>
            </c:strRef>
          </c:tx>
          <c:spPr>
            <a:solidFill>
              <a:schemeClr val="bg1">
                <a:lumMod val="85000"/>
              </a:schemeClr>
            </a:solidFill>
            <a:ln>
              <a:solidFill>
                <a:schemeClr val="bg1"/>
              </a:solidFill>
            </a:ln>
            <a:effectLst/>
          </c:spPr>
          <c:invertIfNegative val="0"/>
          <c:dLbls>
            <c:dLbl>
              <c:idx val="0"/>
              <c:layout/>
              <c:tx>
                <c:rich>
                  <a:bodyPr/>
                  <a:lstStyle/>
                  <a:p>
                    <a:fld id="{CE109951-267B-4758-B812-E4EAAD12CC2E}"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0C3-4C2A-8F5C-68DD631F640B}"/>
                </c:ext>
              </c:extLst>
            </c:dLbl>
            <c:dLbl>
              <c:idx val="1"/>
              <c:layout/>
              <c:tx>
                <c:rich>
                  <a:bodyPr/>
                  <a:lstStyle/>
                  <a:p>
                    <a:fld id="{8911F099-7180-4A42-94F2-DADF7F66A39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30C3-4C2A-8F5C-68DD631F640B}"/>
                </c:ext>
              </c:extLst>
            </c:dLbl>
            <c:dLbl>
              <c:idx val="2"/>
              <c:layout/>
              <c:tx>
                <c:rich>
                  <a:bodyPr/>
                  <a:lstStyle/>
                  <a:p>
                    <a:fld id="{F2C647CE-22FA-4282-AA36-4984AF03B74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30C3-4C2A-8F5C-68DD631F64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集計!$H$28:$J$28</c:f>
              <c:numCache>
                <c:formatCode>0.0%</c:formatCode>
                <c:ptCount val="3"/>
                <c:pt idx="0">
                  <c:v>2.7378918694307221E-2</c:v>
                </c:pt>
                <c:pt idx="1">
                  <c:v>2.7090216010165181E-2</c:v>
                </c:pt>
                <c:pt idx="2">
                  <c:v>3.2760032760032753E-2</c:v>
                </c:pt>
              </c:numCache>
            </c:numRef>
          </c:val>
          <c:extLst>
            <c:ext xmlns:c15="http://schemas.microsoft.com/office/drawing/2012/chart" uri="{02D57815-91ED-43cb-92C2-25804820EDAC}">
              <c15:datalabelsRange>
                <c15:f>集計!$H$35:$J$35</c15:f>
                <c15:dlblRangeCache>
                  <c:ptCount val="3"/>
                  <c:pt idx="0">
                    <c:v>5,087
(2.7%)</c:v>
                  </c:pt>
                  <c:pt idx="1">
                    <c:v>4,644
(2.7%)</c:v>
                  </c:pt>
                  <c:pt idx="2">
                    <c:v>7,169
(3.3%)</c:v>
                  </c:pt>
                </c15:dlblRangeCache>
              </c15:datalabelsRange>
            </c:ext>
            <c:ext xmlns:c16="http://schemas.microsoft.com/office/drawing/2014/chart" uri="{C3380CC4-5D6E-409C-BE32-E72D297353CC}">
              <c16:uniqueId val="{0000000F-30C3-4C2A-8F5C-68DD631F640B}"/>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集計!$G$18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集計!$H$18:$J$18</c:f>
              <c:numCache>
                <c:formatCode>#,##0_);\(#,##0\)</c:formatCode>
                <c:ptCount val="3"/>
                <c:pt idx="0">
                  <c:v>129244.36200295288</c:v>
                </c:pt>
                <c:pt idx="1">
                  <c:v>120933.22883466135</c:v>
                </c:pt>
                <c:pt idx="2">
                  <c:v>147403.81593714928</c:v>
                </c:pt>
              </c:numCache>
            </c:numRef>
          </c:val>
          <c:extLst>
            <c:ext xmlns:c16="http://schemas.microsoft.com/office/drawing/2014/chart" uri="{C3380CC4-5D6E-409C-BE32-E72D297353CC}">
              <c16:uniqueId val="{00000000-ECFD-4365-806F-20732E2077DA}"/>
            </c:ext>
          </c:extLst>
        </c:ser>
        <c:ser>
          <c:idx val="0"/>
          <c:order val="1"/>
          <c:tx>
            <c:strRef>
              <c:f>集計!$G$19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集計!$H$19:$J$19</c:f>
              <c:numCache>
                <c:formatCode>#,##0_);[Red]\(#,##0\)</c:formatCode>
                <c:ptCount val="3"/>
                <c:pt idx="0">
                  <c:v>42157.769325091962</c:v>
                </c:pt>
                <c:pt idx="1">
                  <c:v>35019.140189243029</c:v>
                </c:pt>
                <c:pt idx="2">
                  <c:v>52061.773288439952</c:v>
                </c:pt>
              </c:numCache>
            </c:numRef>
          </c:val>
          <c:extLst>
            <c:ext xmlns:c16="http://schemas.microsoft.com/office/drawing/2014/chart" uri="{C3380CC4-5D6E-409C-BE32-E72D297353CC}">
              <c16:uniqueId val="{00000001-ECFD-4365-806F-20732E2077DA}"/>
            </c:ext>
          </c:extLst>
        </c:ser>
        <c:ser>
          <c:idx val="2"/>
          <c:order val="2"/>
          <c:tx>
            <c:strRef>
              <c:f>集計!$G$20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集計!$H$20:$J$20</c:f>
              <c:numCache>
                <c:formatCode>#,##0_);[Red]\(#,##0\)</c:formatCode>
                <c:ptCount val="3"/>
                <c:pt idx="0">
                  <c:v>9334.0767248066859</c:v>
                </c:pt>
                <c:pt idx="1">
                  <c:v>10839.465139442231</c:v>
                </c:pt>
                <c:pt idx="2">
                  <c:v>12186.576879910213</c:v>
                </c:pt>
              </c:numCache>
            </c:numRef>
          </c:val>
          <c:extLst>
            <c:ext xmlns:c16="http://schemas.microsoft.com/office/drawing/2014/chart" uri="{C3380CC4-5D6E-409C-BE32-E72D297353CC}">
              <c16:uniqueId val="{00000002-ECFD-4365-806F-20732E2077DA}"/>
            </c:ext>
          </c:extLst>
        </c:ser>
        <c:ser>
          <c:idx val="3"/>
          <c:order val="3"/>
          <c:tx>
            <c:strRef>
              <c:f>集計!$G$21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集計!$H$7:$J$7</c:f>
              <c:strCache>
                <c:ptCount val="3"/>
                <c:pt idx="0">
                  <c:v>H20
(n=185,815)</c:v>
                </c:pt>
                <c:pt idx="1">
                  <c:v>H25
(n=171,436)</c:v>
                </c:pt>
                <c:pt idx="2">
                  <c:v>H30
(n=218,821)</c:v>
                </c:pt>
              </c:strCache>
            </c:strRef>
          </c:cat>
          <c:val>
            <c:numRef>
              <c:f>集計!$H$21:$J$21</c:f>
              <c:numCache>
                <c:formatCode>#,##0_);[Red]\(#,##0\)</c:formatCode>
                <c:ptCount val="3"/>
                <c:pt idx="0">
                  <c:v>5087.4149796051151</c:v>
                </c:pt>
                <c:pt idx="1">
                  <c:v>4644.2402888446213</c:v>
                </c:pt>
                <c:pt idx="2">
                  <c:v>7168.5746352413016</c:v>
                </c:pt>
              </c:numCache>
            </c:numRef>
          </c:val>
          <c:extLst>
            <c:ext xmlns:c16="http://schemas.microsoft.com/office/drawing/2014/chart" uri="{C3380CC4-5D6E-409C-BE32-E72D297353CC}">
              <c16:uniqueId val="{00000003-ECFD-4365-806F-20732E2077DA}"/>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300268686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集計!$L$25</c:f>
              <c:strCache>
                <c:ptCount val="1"/>
                <c:pt idx="0">
                  <c:v>300万円未満</c:v>
                </c:pt>
              </c:strCache>
            </c:strRef>
          </c:tx>
          <c:spPr>
            <a:solidFill>
              <a:schemeClr val="tx1"/>
            </a:solidFill>
            <a:ln>
              <a:solidFill>
                <a:schemeClr val="bg1"/>
              </a:solidFill>
            </a:ln>
            <a:effectLst/>
          </c:spPr>
          <c:invertIfNegative val="0"/>
          <c:dLbls>
            <c:dLbl>
              <c:idx val="0"/>
              <c:layout/>
              <c:tx>
                <c:rich>
                  <a:bodyPr/>
                  <a:lstStyle/>
                  <a:p>
                    <a:fld id="{2B0FE0C1-F81E-46F4-8077-DC9F112FB70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D68-4AF9-89A3-B675DF62F3A8}"/>
                </c:ext>
              </c:extLst>
            </c:dLbl>
            <c:dLbl>
              <c:idx val="1"/>
              <c:layout/>
              <c:tx>
                <c:rich>
                  <a:bodyPr/>
                  <a:lstStyle/>
                  <a:p>
                    <a:fld id="{3525F194-4FF6-4041-A700-5F80F146C71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4D68-4AF9-89A3-B675DF62F3A8}"/>
                </c:ext>
              </c:extLst>
            </c:dLbl>
            <c:dLbl>
              <c:idx val="2"/>
              <c:layout/>
              <c:tx>
                <c:rich>
                  <a:bodyPr/>
                  <a:lstStyle/>
                  <a:p>
                    <a:fld id="{03F9FE54-9AAF-4C6C-A096-4C1C1326132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4D68-4AF9-89A3-B675DF62F3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集計!$M$25:$O$25</c:f>
              <c:numCache>
                <c:formatCode>0.0%</c:formatCode>
                <c:ptCount val="3"/>
                <c:pt idx="0">
                  <c:v>0.49526340110905742</c:v>
                </c:pt>
                <c:pt idx="1">
                  <c:v>0.52807096339546367</c:v>
                </c:pt>
                <c:pt idx="2">
                  <c:v>0.45260915867944623</c:v>
                </c:pt>
              </c:numCache>
            </c:numRef>
          </c:val>
          <c:extLst>
            <c:ext xmlns:c15="http://schemas.microsoft.com/office/drawing/2012/chart" uri="{02D57815-91ED-43cb-92C2-25804820EDAC}">
              <c15:datalabelsRange>
                <c15:f>集計!$M$32:$O$32</c15:f>
                <c15:dlblRangeCache>
                  <c:ptCount val="3"/>
                  <c:pt idx="0">
                    <c:v>36,779
(49.5%)</c:v>
                  </c:pt>
                  <c:pt idx="1">
                    <c:v>40,979
(52.8%)</c:v>
                  </c:pt>
                  <c:pt idx="2">
                    <c:v>38,083
(45.3%)</c:v>
                  </c:pt>
                </c15:dlblRangeCache>
              </c15:datalabelsRange>
            </c:ext>
            <c:ext xmlns:c16="http://schemas.microsoft.com/office/drawing/2014/chart" uri="{C3380CC4-5D6E-409C-BE32-E72D297353CC}">
              <c16:uniqueId val="{00000003-4D68-4AF9-89A3-B675DF62F3A8}"/>
            </c:ext>
          </c:extLst>
        </c:ser>
        <c:ser>
          <c:idx val="0"/>
          <c:order val="1"/>
          <c:tx>
            <c:strRef>
              <c:f>集計!$L$26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layout/>
              <c:tx>
                <c:rich>
                  <a:bodyPr/>
                  <a:lstStyle/>
                  <a:p>
                    <a:fld id="{4FD99BE0-62CC-4745-84D1-D07F17E3726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D68-4AF9-89A3-B675DF62F3A8}"/>
                </c:ext>
              </c:extLst>
            </c:dLbl>
            <c:dLbl>
              <c:idx val="1"/>
              <c:layout/>
              <c:tx>
                <c:rich>
                  <a:bodyPr/>
                  <a:lstStyle/>
                  <a:p>
                    <a:fld id="{C09A71C6-ECF8-4DA0-8A99-43C13FA94BD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D68-4AF9-89A3-B675DF62F3A8}"/>
                </c:ext>
              </c:extLst>
            </c:dLbl>
            <c:dLbl>
              <c:idx val="2"/>
              <c:layout/>
              <c:tx>
                <c:rich>
                  <a:bodyPr/>
                  <a:lstStyle/>
                  <a:p>
                    <a:fld id="{2DC02EDC-C56A-44B3-AD5D-4AE6B34680C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4D68-4AF9-89A3-B675DF62F3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集計!$M$26:$O$26</c:f>
              <c:numCache>
                <c:formatCode>0.0%</c:formatCode>
                <c:ptCount val="3"/>
                <c:pt idx="0">
                  <c:v>0.33248613678373384</c:v>
                </c:pt>
                <c:pt idx="1">
                  <c:v>0.31102627442173808</c:v>
                </c:pt>
                <c:pt idx="2">
                  <c:v>0.32268370607028757</c:v>
                </c:pt>
              </c:numCache>
            </c:numRef>
          </c:val>
          <c:extLst>
            <c:ext xmlns:c15="http://schemas.microsoft.com/office/drawing/2012/chart" uri="{02D57815-91ED-43cb-92C2-25804820EDAC}">
              <c15:datalabelsRange>
                <c15:f>集計!$M$33:$O$33</c15:f>
                <c15:dlblRangeCache>
                  <c:ptCount val="3"/>
                  <c:pt idx="0">
                    <c:v>24,691
(33.2%)</c:v>
                  </c:pt>
                  <c:pt idx="1">
                    <c:v>24,136
(31.1%)</c:v>
                  </c:pt>
                  <c:pt idx="2">
                    <c:v>27,151
(32.3%)</c:v>
                  </c:pt>
                </c15:dlblRangeCache>
              </c15:datalabelsRange>
            </c:ext>
            <c:ext xmlns:c16="http://schemas.microsoft.com/office/drawing/2014/chart" uri="{C3380CC4-5D6E-409C-BE32-E72D297353CC}">
              <c16:uniqueId val="{00000007-4D68-4AF9-89A3-B675DF62F3A8}"/>
            </c:ext>
          </c:extLst>
        </c:ser>
        <c:ser>
          <c:idx val="2"/>
          <c:order val="2"/>
          <c:tx>
            <c:strRef>
              <c:f>集計!$L$27</c:f>
              <c:strCache>
                <c:ptCount val="1"/>
                <c:pt idx="0">
                  <c:v>500～700万</c:v>
                </c:pt>
              </c:strCache>
            </c:strRef>
          </c:tx>
          <c:spPr>
            <a:solidFill>
              <a:schemeClr val="bg1">
                <a:lumMod val="65000"/>
              </a:schemeClr>
            </a:solidFill>
            <a:ln>
              <a:solidFill>
                <a:schemeClr val="bg1"/>
              </a:solidFill>
            </a:ln>
            <a:effectLst/>
          </c:spPr>
          <c:invertIfNegative val="0"/>
          <c:dLbls>
            <c:dLbl>
              <c:idx val="0"/>
              <c:layout/>
              <c:tx>
                <c:rich>
                  <a:bodyPr/>
                  <a:lstStyle/>
                  <a:p>
                    <a:fld id="{56FFFE81-6E92-401D-BA20-82BDAA41388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D68-4AF9-89A3-B675DF62F3A8}"/>
                </c:ext>
              </c:extLst>
            </c:dLbl>
            <c:dLbl>
              <c:idx val="1"/>
              <c:layout/>
              <c:tx>
                <c:rich>
                  <a:bodyPr/>
                  <a:lstStyle/>
                  <a:p>
                    <a:fld id="{3F5D90C1-99D9-46FC-9DAF-5B6DF2A500E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D68-4AF9-89A3-B675DF62F3A8}"/>
                </c:ext>
              </c:extLst>
            </c:dLbl>
            <c:dLbl>
              <c:idx val="2"/>
              <c:layout/>
              <c:tx>
                <c:rich>
                  <a:bodyPr/>
                  <a:lstStyle/>
                  <a:p>
                    <a:fld id="{CD85CE21-8315-4811-B5DF-F6A891C06B7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4D68-4AF9-89A3-B675DF62F3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集計!$M$27:$O$27</c:f>
              <c:numCache>
                <c:formatCode>0.0%</c:formatCode>
                <c:ptCount val="3"/>
                <c:pt idx="0">
                  <c:v>0.10801756007393717</c:v>
                </c:pt>
                <c:pt idx="1">
                  <c:v>9.5328991690994819E-2</c:v>
                </c:pt>
                <c:pt idx="2">
                  <c:v>0.14164004259850907</c:v>
                </c:pt>
              </c:numCache>
            </c:numRef>
          </c:val>
          <c:extLst>
            <c:ext xmlns:c15="http://schemas.microsoft.com/office/drawing/2012/chart" uri="{02D57815-91ED-43cb-92C2-25804820EDAC}">
              <c15:datalabelsRange>
                <c15:f>集計!$M$34:$O$34</c15:f>
                <c15:dlblRangeCache>
                  <c:ptCount val="3"/>
                  <c:pt idx="0">
                    <c:v>8,021
(10.8%)</c:v>
                  </c:pt>
                  <c:pt idx="1">
                    <c:v>7,398
(9.5%)</c:v>
                  </c:pt>
                  <c:pt idx="2">
                    <c:v>11,918
(14.2%)</c:v>
                  </c:pt>
                </c15:dlblRangeCache>
              </c15:datalabelsRange>
            </c:ext>
            <c:ext xmlns:c16="http://schemas.microsoft.com/office/drawing/2014/chart" uri="{C3380CC4-5D6E-409C-BE32-E72D297353CC}">
              <c16:uniqueId val="{0000000B-4D68-4AF9-89A3-B675DF62F3A8}"/>
            </c:ext>
          </c:extLst>
        </c:ser>
        <c:ser>
          <c:idx val="3"/>
          <c:order val="3"/>
          <c:tx>
            <c:strRef>
              <c:f>集計!$L$28</c:f>
              <c:strCache>
                <c:ptCount val="1"/>
                <c:pt idx="0">
                  <c:v>700万円以上</c:v>
                </c:pt>
              </c:strCache>
            </c:strRef>
          </c:tx>
          <c:spPr>
            <a:solidFill>
              <a:schemeClr val="bg1">
                <a:lumMod val="85000"/>
              </a:schemeClr>
            </a:solidFill>
            <a:ln>
              <a:solidFill>
                <a:schemeClr val="bg1"/>
              </a:solidFill>
            </a:ln>
            <a:effectLst/>
          </c:spPr>
          <c:invertIfNegative val="0"/>
          <c:dLbls>
            <c:dLbl>
              <c:idx val="0"/>
              <c:layout/>
              <c:tx>
                <c:rich>
                  <a:bodyPr/>
                  <a:lstStyle/>
                  <a:p>
                    <a:fld id="{EDB33001-A120-4C57-800F-2FD53B543F1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D68-4AF9-89A3-B675DF62F3A8}"/>
                </c:ext>
              </c:extLst>
            </c:dLbl>
            <c:dLbl>
              <c:idx val="1"/>
              <c:layout/>
              <c:tx>
                <c:rich>
                  <a:bodyPr/>
                  <a:lstStyle/>
                  <a:p>
                    <a:fld id="{36E49CAB-02FB-488E-B63F-26B1762EDE0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4D68-4AF9-89A3-B675DF62F3A8}"/>
                </c:ext>
              </c:extLst>
            </c:dLbl>
            <c:dLbl>
              <c:idx val="2"/>
              <c:layout/>
              <c:tx>
                <c:rich>
                  <a:bodyPr/>
                  <a:lstStyle/>
                  <a:p>
                    <a:fld id="{3E11DD7A-4CA3-4688-8514-4ED0CA9FDF7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4D68-4AF9-89A3-B675DF62F3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集計!$M$28:$O$28</c:f>
              <c:numCache>
                <c:formatCode>0.0%</c:formatCode>
                <c:ptCount val="3"/>
                <c:pt idx="0">
                  <c:v>6.4348428835489829E-2</c:v>
                </c:pt>
                <c:pt idx="1">
                  <c:v>6.5573770491803268E-2</c:v>
                </c:pt>
                <c:pt idx="2">
                  <c:v>8.3067092651757199E-2</c:v>
                </c:pt>
              </c:numCache>
            </c:numRef>
          </c:val>
          <c:extLst>
            <c:ext xmlns:c15="http://schemas.microsoft.com/office/drawing/2012/chart" uri="{02D57815-91ED-43cb-92C2-25804820EDAC}">
              <c15:datalabelsRange>
                <c15:f>集計!$M$35:$O$35</c15:f>
                <c15:dlblRangeCache>
                  <c:ptCount val="3"/>
                  <c:pt idx="0">
                    <c:v>4,779
(6.4%)</c:v>
                  </c:pt>
                  <c:pt idx="1">
                    <c:v>5,089
(6.6%)</c:v>
                  </c:pt>
                  <c:pt idx="2">
                    <c:v>6,989
(8.3%)</c:v>
                  </c:pt>
                </c15:dlblRangeCache>
              </c15:datalabelsRange>
            </c:ext>
            <c:ext xmlns:c16="http://schemas.microsoft.com/office/drawing/2014/chart" uri="{C3380CC4-5D6E-409C-BE32-E72D297353CC}">
              <c16:uniqueId val="{0000000F-4D68-4AF9-89A3-B675DF62F3A8}"/>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集計!$L$18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集計!$M$18:$O$18</c:f>
              <c:numCache>
                <c:formatCode>#,##0_);\(#,##0\)</c:formatCode>
                <c:ptCount val="3"/>
                <c:pt idx="0">
                  <c:v>36778.664447836643</c:v>
                </c:pt>
                <c:pt idx="1">
                  <c:v>40979.103336653381</c:v>
                </c:pt>
                <c:pt idx="2">
                  <c:v>38083.052749719413</c:v>
                </c:pt>
              </c:numCache>
            </c:numRef>
          </c:val>
          <c:extLst>
            <c:ext xmlns:c16="http://schemas.microsoft.com/office/drawing/2014/chart" uri="{C3380CC4-5D6E-409C-BE32-E72D297353CC}">
              <c16:uniqueId val="{00000000-50DA-4A36-AF97-1AD3E086C794}"/>
            </c:ext>
          </c:extLst>
        </c:ser>
        <c:ser>
          <c:idx val="0"/>
          <c:order val="1"/>
          <c:tx>
            <c:strRef>
              <c:f>集計!$L$19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集計!$M$19:$O$19</c:f>
              <c:numCache>
                <c:formatCode>#,##0_);[Red]\(#,##0\)</c:formatCode>
                <c:ptCount val="3"/>
                <c:pt idx="0">
                  <c:v>24690.69192462651</c:v>
                </c:pt>
                <c:pt idx="1">
                  <c:v>24136.108067729081</c:v>
                </c:pt>
                <c:pt idx="2">
                  <c:v>27150.976430976432</c:v>
                </c:pt>
              </c:numCache>
            </c:numRef>
          </c:val>
          <c:extLst>
            <c:ext xmlns:c16="http://schemas.microsoft.com/office/drawing/2014/chart" uri="{C3380CC4-5D6E-409C-BE32-E72D297353CC}">
              <c16:uniqueId val="{00000001-50DA-4A36-AF97-1AD3E086C794}"/>
            </c:ext>
          </c:extLst>
        </c:ser>
        <c:ser>
          <c:idx val="2"/>
          <c:order val="2"/>
          <c:tx>
            <c:strRef>
              <c:f>集計!$L$20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集計!$M$20:$O$20</c:f>
              <c:numCache>
                <c:formatCode>#,##0_);[Red]\(#,##0\)</c:formatCode>
                <c:ptCount val="3"/>
                <c:pt idx="0">
                  <c:v>8021.4721853807459</c:v>
                </c:pt>
                <c:pt idx="1">
                  <c:v>7397.6735557768916</c:v>
                </c:pt>
                <c:pt idx="2">
                  <c:v>11917.755331088665</c:v>
                </c:pt>
              </c:numCache>
            </c:numRef>
          </c:val>
          <c:extLst>
            <c:ext xmlns:c16="http://schemas.microsoft.com/office/drawing/2014/chart" uri="{C3380CC4-5D6E-409C-BE32-E72D297353CC}">
              <c16:uniqueId val="{00000002-50DA-4A36-AF97-1AD3E086C794}"/>
            </c:ext>
          </c:extLst>
        </c:ser>
        <c:ser>
          <c:idx val="3"/>
          <c:order val="3"/>
          <c:tx>
            <c:strRef>
              <c:f>集計!$L$21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集計!$M$7:$O$7</c:f>
              <c:strCache>
                <c:ptCount val="3"/>
                <c:pt idx="0">
                  <c:v>H20
(n=74,261)</c:v>
                </c:pt>
                <c:pt idx="1">
                  <c:v>H25
(n=77,602)</c:v>
                </c:pt>
                <c:pt idx="2">
                  <c:v>H30
(n=84,141)</c:v>
                </c:pt>
              </c:strCache>
            </c:strRef>
          </c:cat>
          <c:val>
            <c:numRef>
              <c:f>集計!$M$21:$O$21</c:f>
              <c:numCache>
                <c:formatCode>#,##0_);[Red]\(#,##0\)</c:formatCode>
                <c:ptCount val="3"/>
                <c:pt idx="0">
                  <c:v>4778.5668526813633</c:v>
                </c:pt>
                <c:pt idx="1">
                  <c:v>5088.6235059760957</c:v>
                </c:pt>
                <c:pt idx="2">
                  <c:v>6989.3602693602697</c:v>
                </c:pt>
              </c:numCache>
            </c:numRef>
          </c:val>
          <c:extLst>
            <c:ext xmlns:c16="http://schemas.microsoft.com/office/drawing/2014/chart" uri="{C3380CC4-5D6E-409C-BE32-E72D297353CC}">
              <c16:uniqueId val="{00000003-50DA-4A36-AF97-1AD3E086C794}"/>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2985922064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集計!$Q$25</c:f>
              <c:strCache>
                <c:ptCount val="1"/>
                <c:pt idx="0">
                  <c:v>300万円未満</c:v>
                </c:pt>
              </c:strCache>
            </c:strRef>
          </c:tx>
          <c:spPr>
            <a:solidFill>
              <a:schemeClr val="tx1"/>
            </a:solidFill>
            <a:ln>
              <a:solidFill>
                <a:schemeClr val="bg1"/>
              </a:solidFill>
            </a:ln>
            <a:effectLst/>
          </c:spPr>
          <c:invertIfNegative val="0"/>
          <c:dLbls>
            <c:dLbl>
              <c:idx val="0"/>
              <c:layout/>
              <c:tx>
                <c:rich>
                  <a:bodyPr/>
                  <a:lstStyle/>
                  <a:p>
                    <a:fld id="{36FE24AC-DC21-4F02-A1D6-01CA7BC0B58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D2B-40F0-9C1B-DC7EF24FF6F0}"/>
                </c:ext>
              </c:extLst>
            </c:dLbl>
            <c:dLbl>
              <c:idx val="1"/>
              <c:layout/>
              <c:tx>
                <c:rich>
                  <a:bodyPr/>
                  <a:lstStyle/>
                  <a:p>
                    <a:fld id="{A0139226-E373-4571-8920-AB51B6F1F0D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5D2B-40F0-9C1B-DC7EF24FF6F0}"/>
                </c:ext>
              </c:extLst>
            </c:dLbl>
            <c:dLbl>
              <c:idx val="2"/>
              <c:layout/>
              <c:tx>
                <c:rich>
                  <a:bodyPr/>
                  <a:lstStyle/>
                  <a:p>
                    <a:fld id="{21516785-C582-4389-9AAB-8970A577545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5D2B-40F0-9C1B-DC7EF24FF6F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集計!$R$25:$T$25</c:f>
              <c:numCache>
                <c:formatCode>0.0%</c:formatCode>
                <c:ptCount val="3"/>
                <c:pt idx="0">
                  <c:v>0.3541795665634675</c:v>
                </c:pt>
                <c:pt idx="1">
                  <c:v>0.3634413216048058</c:v>
                </c:pt>
                <c:pt idx="2">
                  <c:v>0.28633405639913229</c:v>
                </c:pt>
              </c:numCache>
            </c:numRef>
          </c:val>
          <c:extLst>
            <c:ext xmlns:c15="http://schemas.microsoft.com/office/drawing/2012/chart" uri="{02D57815-91ED-43cb-92C2-25804820EDAC}">
              <c15:datalabelsRange>
                <c15:f>集計!$R$32:$T$32</c15:f>
                <c15:dlblRangeCache>
                  <c:ptCount val="3"/>
                  <c:pt idx="0">
                    <c:v>14,722
(35.4%)</c:v>
                  </c:pt>
                  <c:pt idx="1">
                    <c:v>14,760
(36.3%)</c:v>
                  </c:pt>
                  <c:pt idx="2">
                    <c:v>11,828
(28.6%)</c:v>
                  </c:pt>
                </c15:dlblRangeCache>
              </c15:datalabelsRange>
            </c:ext>
            <c:ext xmlns:c16="http://schemas.microsoft.com/office/drawing/2014/chart" uri="{C3380CC4-5D6E-409C-BE32-E72D297353CC}">
              <c16:uniqueId val="{00000003-5D2B-40F0-9C1B-DC7EF24FF6F0}"/>
            </c:ext>
          </c:extLst>
        </c:ser>
        <c:ser>
          <c:idx val="0"/>
          <c:order val="1"/>
          <c:tx>
            <c:strRef>
              <c:f>集計!$Q$26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layout/>
              <c:tx>
                <c:rich>
                  <a:bodyPr/>
                  <a:lstStyle/>
                  <a:p>
                    <a:fld id="{22A7CE00-3B97-469D-91C1-70DF14B038E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D2B-40F0-9C1B-DC7EF24FF6F0}"/>
                </c:ext>
              </c:extLst>
            </c:dLbl>
            <c:dLbl>
              <c:idx val="1"/>
              <c:layout/>
              <c:tx>
                <c:rich>
                  <a:bodyPr/>
                  <a:lstStyle/>
                  <a:p>
                    <a:fld id="{218AC68D-AB3A-41FC-9294-B968443F37B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D2B-40F0-9C1B-DC7EF24FF6F0}"/>
                </c:ext>
              </c:extLst>
            </c:dLbl>
            <c:dLbl>
              <c:idx val="2"/>
              <c:layout/>
              <c:tx>
                <c:rich>
                  <a:bodyPr/>
                  <a:lstStyle/>
                  <a:p>
                    <a:fld id="{13681AB4-E436-4B2B-B955-117A5A7A0FE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5D2B-40F0-9C1B-DC7EF24FF6F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集計!$R$26:$T$26</c:f>
              <c:numCache>
                <c:formatCode>0.0%</c:formatCode>
                <c:ptCount val="3"/>
                <c:pt idx="0">
                  <c:v>0.39690402476780184</c:v>
                </c:pt>
                <c:pt idx="1">
                  <c:v>0.3791031967388972</c:v>
                </c:pt>
                <c:pt idx="2">
                  <c:v>0.3817787418655097</c:v>
                </c:pt>
              </c:numCache>
            </c:numRef>
          </c:val>
          <c:extLst>
            <c:ext xmlns:c15="http://schemas.microsoft.com/office/drawing/2012/chart" uri="{02D57815-91ED-43cb-92C2-25804820EDAC}">
              <c15:datalabelsRange>
                <c15:f>集計!$R$33:$T$33</c15:f>
                <c15:dlblRangeCache>
                  <c:ptCount val="3"/>
                  <c:pt idx="0">
                    <c:v>16,498
(39.7%)</c:v>
                  </c:pt>
                  <c:pt idx="1">
                    <c:v>15,397
(37.9%)</c:v>
                  </c:pt>
                  <c:pt idx="2">
                    <c:v>15,771
(38.2%)</c:v>
                  </c:pt>
                </c15:dlblRangeCache>
              </c15:datalabelsRange>
            </c:ext>
            <c:ext xmlns:c16="http://schemas.microsoft.com/office/drawing/2014/chart" uri="{C3380CC4-5D6E-409C-BE32-E72D297353CC}">
              <c16:uniqueId val="{00000007-5D2B-40F0-9C1B-DC7EF24FF6F0}"/>
            </c:ext>
          </c:extLst>
        </c:ser>
        <c:ser>
          <c:idx val="2"/>
          <c:order val="2"/>
          <c:tx>
            <c:strRef>
              <c:f>集計!$Q$27</c:f>
              <c:strCache>
                <c:ptCount val="1"/>
                <c:pt idx="0">
                  <c:v>500～700万</c:v>
                </c:pt>
              </c:strCache>
            </c:strRef>
          </c:tx>
          <c:spPr>
            <a:solidFill>
              <a:schemeClr val="bg1">
                <a:lumMod val="65000"/>
              </a:schemeClr>
            </a:solidFill>
            <a:ln>
              <a:solidFill>
                <a:schemeClr val="bg1"/>
              </a:solidFill>
            </a:ln>
            <a:effectLst/>
          </c:spPr>
          <c:invertIfNegative val="0"/>
          <c:dLbls>
            <c:dLbl>
              <c:idx val="0"/>
              <c:layout/>
              <c:tx>
                <c:rich>
                  <a:bodyPr/>
                  <a:lstStyle/>
                  <a:p>
                    <a:fld id="{9CF0606F-5514-407E-9D72-F8FA6C0A66B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D2B-40F0-9C1B-DC7EF24FF6F0}"/>
                </c:ext>
              </c:extLst>
            </c:dLbl>
            <c:dLbl>
              <c:idx val="1"/>
              <c:layout/>
              <c:tx>
                <c:rich>
                  <a:bodyPr/>
                  <a:lstStyle/>
                  <a:p>
                    <a:fld id="{81D49487-F4FB-40BD-8C1F-CE81D604771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5D2B-40F0-9C1B-DC7EF24FF6F0}"/>
                </c:ext>
              </c:extLst>
            </c:dLbl>
            <c:dLbl>
              <c:idx val="2"/>
              <c:layout/>
              <c:tx>
                <c:rich>
                  <a:bodyPr/>
                  <a:lstStyle/>
                  <a:p>
                    <a:fld id="{09F9C2D9-8CDE-445F-8E50-1ECDEFD023B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5D2B-40F0-9C1B-DC7EF24FF6F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集計!$R$27:$T$27</c:f>
              <c:numCache>
                <c:formatCode>0.0%</c:formatCode>
                <c:ptCount val="3"/>
                <c:pt idx="0">
                  <c:v>0.15521155830753355</c:v>
                </c:pt>
                <c:pt idx="1">
                  <c:v>0.15854966745333618</c:v>
                </c:pt>
                <c:pt idx="2">
                  <c:v>0.19739696312364424</c:v>
                </c:pt>
              </c:numCache>
            </c:numRef>
          </c:val>
          <c:extLst>
            <c:ext xmlns:c15="http://schemas.microsoft.com/office/drawing/2012/chart" uri="{02D57815-91ED-43cb-92C2-25804820EDAC}">
              <c15:datalabelsRange>
                <c15:f>集計!$R$34:$T$34</c15:f>
                <c15:dlblRangeCache>
                  <c:ptCount val="3"/>
                  <c:pt idx="0">
                    <c:v>6,451
(15.5%)</c:v>
                  </c:pt>
                  <c:pt idx="1">
                    <c:v>6,439
(15.9%)</c:v>
                  </c:pt>
                  <c:pt idx="2">
                    <c:v>8,154
(19.7%)</c:v>
                  </c:pt>
                </c15:dlblRangeCache>
              </c15:datalabelsRange>
            </c:ext>
            <c:ext xmlns:c16="http://schemas.microsoft.com/office/drawing/2014/chart" uri="{C3380CC4-5D6E-409C-BE32-E72D297353CC}">
              <c16:uniqueId val="{0000000B-5D2B-40F0-9C1B-DC7EF24FF6F0}"/>
            </c:ext>
          </c:extLst>
        </c:ser>
        <c:ser>
          <c:idx val="3"/>
          <c:order val="3"/>
          <c:tx>
            <c:strRef>
              <c:f>集計!$Q$28</c:f>
              <c:strCache>
                <c:ptCount val="1"/>
                <c:pt idx="0">
                  <c:v>700万円以上</c:v>
                </c:pt>
              </c:strCache>
            </c:strRef>
          </c:tx>
          <c:spPr>
            <a:solidFill>
              <a:schemeClr val="bg1">
                <a:lumMod val="85000"/>
              </a:schemeClr>
            </a:solidFill>
            <a:ln>
              <a:solidFill>
                <a:schemeClr val="bg1"/>
              </a:solidFill>
            </a:ln>
            <a:effectLst/>
          </c:spPr>
          <c:invertIfNegative val="0"/>
          <c:dLbls>
            <c:dLbl>
              <c:idx val="0"/>
              <c:layout/>
              <c:tx>
                <c:rich>
                  <a:bodyPr/>
                  <a:lstStyle/>
                  <a:p>
                    <a:fld id="{97F04A64-18CA-4FC6-86A1-BA37B85DA9D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D2B-40F0-9C1B-DC7EF24FF6F0}"/>
                </c:ext>
              </c:extLst>
            </c:dLbl>
            <c:dLbl>
              <c:idx val="1"/>
              <c:layout/>
              <c:tx>
                <c:rich>
                  <a:bodyPr/>
                  <a:lstStyle/>
                  <a:p>
                    <a:fld id="{BDB0A655-1E05-4D8E-A403-725DF6F13B4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5D2B-40F0-9C1B-DC7EF24FF6F0}"/>
                </c:ext>
              </c:extLst>
            </c:dLbl>
            <c:dLbl>
              <c:idx val="2"/>
              <c:layout/>
              <c:tx>
                <c:rich>
                  <a:bodyPr/>
                  <a:lstStyle/>
                  <a:p>
                    <a:fld id="{7CD3A2BA-0FE0-46B1-A543-846D947D99C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5D2B-40F0-9C1B-DC7EF24FF6F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集計!$R$28:$T$28</c:f>
              <c:numCache>
                <c:formatCode>0.0%</c:formatCode>
                <c:ptCount val="3"/>
                <c:pt idx="0">
                  <c:v>9.3498452012383895E-2</c:v>
                </c:pt>
                <c:pt idx="1">
                  <c:v>9.912036043767429E-2</c:v>
                </c:pt>
                <c:pt idx="2">
                  <c:v>0.13665943600867678</c:v>
                </c:pt>
              </c:numCache>
            </c:numRef>
          </c:val>
          <c:extLst>
            <c:ext xmlns:c15="http://schemas.microsoft.com/office/drawing/2012/chart" uri="{02D57815-91ED-43cb-92C2-25804820EDAC}">
              <c15:datalabelsRange>
                <c15:f>集計!$R$35:$T$35</c15:f>
                <c15:dlblRangeCache>
                  <c:ptCount val="3"/>
                  <c:pt idx="0">
                    <c:v>3,886
(9.3%)</c:v>
                  </c:pt>
                  <c:pt idx="1">
                    <c:v>4,026
(9.9%)</c:v>
                  </c:pt>
                  <c:pt idx="2">
                    <c:v>5,645
(13.7%)</c:v>
                  </c:pt>
                </c15:dlblRangeCache>
              </c15:datalabelsRange>
            </c:ext>
            <c:ext xmlns:c16="http://schemas.microsoft.com/office/drawing/2014/chart" uri="{C3380CC4-5D6E-409C-BE32-E72D297353CC}">
              <c16:uniqueId val="{0000000F-5D2B-40F0-9C1B-DC7EF24FF6F0}"/>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集計!$Q$18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集計!$R$18:$T$18</c:f>
              <c:numCache>
                <c:formatCode>#,##0_);\(#,##0\)</c:formatCode>
                <c:ptCount val="3"/>
                <c:pt idx="0">
                  <c:v>14721.760716698782</c:v>
                </c:pt>
                <c:pt idx="1">
                  <c:v>14760.493525896414</c:v>
                </c:pt>
                <c:pt idx="2">
                  <c:v>11828.148148148148</c:v>
                </c:pt>
              </c:numCache>
            </c:numRef>
          </c:val>
          <c:extLst>
            <c:ext xmlns:c16="http://schemas.microsoft.com/office/drawing/2014/chart" uri="{C3380CC4-5D6E-409C-BE32-E72D297353CC}">
              <c16:uniqueId val="{00000000-AA5D-4FBC-B426-4190603F8D42}"/>
            </c:ext>
          </c:extLst>
        </c:ser>
        <c:ser>
          <c:idx val="0"/>
          <c:order val="1"/>
          <c:tx>
            <c:strRef>
              <c:f>集計!$Q$19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集計!$R$19:$T$19</c:f>
              <c:numCache>
                <c:formatCode>#,##0_);[Red]\(#,##0\)</c:formatCode>
                <c:ptCount val="3"/>
                <c:pt idx="0">
                  <c:v>16497.637446510347</c:v>
                </c:pt>
                <c:pt idx="1">
                  <c:v>15396.571464143426</c:v>
                </c:pt>
                <c:pt idx="2">
                  <c:v>15770.864197530864</c:v>
                </c:pt>
              </c:numCache>
            </c:numRef>
          </c:val>
          <c:extLst>
            <c:ext xmlns:c16="http://schemas.microsoft.com/office/drawing/2014/chart" uri="{C3380CC4-5D6E-409C-BE32-E72D297353CC}">
              <c16:uniqueId val="{00000001-AA5D-4FBC-B426-4190603F8D42}"/>
            </c:ext>
          </c:extLst>
        </c:ser>
        <c:ser>
          <c:idx val="2"/>
          <c:order val="2"/>
          <c:tx>
            <c:strRef>
              <c:f>集計!$Q$20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集計!$R$20:$T$20</c:f>
              <c:numCache>
                <c:formatCode>#,##0_);[Red]\(#,##0\)</c:formatCode>
                <c:ptCount val="3"/>
                <c:pt idx="0">
                  <c:v>6451.4942068516802</c:v>
                </c:pt>
                <c:pt idx="1">
                  <c:v>6439.1999501992032</c:v>
                </c:pt>
                <c:pt idx="2">
                  <c:v>8154.2536475869811</c:v>
                </c:pt>
              </c:numCache>
            </c:numRef>
          </c:val>
          <c:extLst>
            <c:ext xmlns:c16="http://schemas.microsoft.com/office/drawing/2014/chart" uri="{C3380CC4-5D6E-409C-BE32-E72D297353CC}">
              <c16:uniqueId val="{00000002-AA5D-4FBC-B426-4190603F8D42}"/>
            </c:ext>
          </c:extLst>
        </c:ser>
        <c:ser>
          <c:idx val="3"/>
          <c:order val="3"/>
          <c:tx>
            <c:strRef>
              <c:f>集計!$Q$21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集計!$R$7:$T$7</c:f>
              <c:strCache>
                <c:ptCount val="3"/>
                <c:pt idx="0">
                  <c:v>H20
(n=41,566)</c:v>
                </c:pt>
                <c:pt idx="1">
                  <c:v>H25
(n=40,613)</c:v>
                </c:pt>
                <c:pt idx="2">
                  <c:v>H30
(n=41,309)</c:v>
                </c:pt>
              </c:strCache>
            </c:strRef>
          </c:cat>
          <c:val>
            <c:numRef>
              <c:f>集計!$R$21:$T$21</c:f>
              <c:numCache>
                <c:formatCode>#,##0_);[Red]\(#,##0\)</c:formatCode>
                <c:ptCount val="3"/>
                <c:pt idx="0">
                  <c:v>3886.3389304571956</c:v>
                </c:pt>
                <c:pt idx="1">
                  <c:v>4025.589143426294</c:v>
                </c:pt>
                <c:pt idx="2">
                  <c:v>5645.2525252525256</c:v>
                </c:pt>
              </c:numCache>
            </c:numRef>
          </c:val>
          <c:extLst>
            <c:ext xmlns:c16="http://schemas.microsoft.com/office/drawing/2014/chart" uri="{C3380CC4-5D6E-409C-BE32-E72D297353CC}">
              <c16:uniqueId val="{00000003-AA5D-4FBC-B426-4190603F8D42}"/>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300268686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集計!$V$25</c:f>
              <c:strCache>
                <c:ptCount val="1"/>
                <c:pt idx="0">
                  <c:v>300万円未満</c:v>
                </c:pt>
              </c:strCache>
            </c:strRef>
          </c:tx>
          <c:spPr>
            <a:solidFill>
              <a:schemeClr val="tx1"/>
            </a:solidFill>
            <a:ln>
              <a:solidFill>
                <a:schemeClr val="bg1"/>
              </a:solidFill>
            </a:ln>
            <a:effectLst/>
          </c:spPr>
          <c:invertIfNegative val="0"/>
          <c:dLbls>
            <c:dLbl>
              <c:idx val="0"/>
              <c:tx>
                <c:rich>
                  <a:bodyPr/>
                  <a:lstStyle/>
                  <a:p>
                    <a:fld id="{961EDAAF-E331-4DB7-B3B5-7A429DEFEF7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CC0-4056-951F-D71270EA5484}"/>
                </c:ext>
              </c:extLst>
            </c:dLbl>
            <c:dLbl>
              <c:idx val="1"/>
              <c:tx>
                <c:rich>
                  <a:bodyPr/>
                  <a:lstStyle/>
                  <a:p>
                    <a:fld id="{E942D4E0-D472-4FDD-8D1A-AF29AF1D294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CC0-4056-951F-D71270EA5484}"/>
                </c:ext>
              </c:extLst>
            </c:dLbl>
            <c:dLbl>
              <c:idx val="2"/>
              <c:tx>
                <c:rich>
                  <a:bodyPr/>
                  <a:lstStyle/>
                  <a:p>
                    <a:fld id="{30B69302-464E-4037-933D-1A4752A421B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CC0-4056-951F-D71270EA5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集計!$W$25:$Y$25</c:f>
              <c:numCache>
                <c:formatCode>0.0%</c:formatCode>
                <c:ptCount val="3"/>
                <c:pt idx="0">
                  <c:v>0.24074074074074073</c:v>
                </c:pt>
                <c:pt idx="1">
                  <c:v>0.21590023382696805</c:v>
                </c:pt>
                <c:pt idx="2">
                  <c:v>0.18309859154929575</c:v>
                </c:pt>
              </c:numCache>
            </c:numRef>
          </c:val>
          <c:extLst>
            <c:ext xmlns:c15="http://schemas.microsoft.com/office/drawing/2012/chart" uri="{02D57815-91ED-43cb-92C2-25804820EDAC}">
              <c15:datalabelsRange>
                <c15:f>集計!$W$32:$Y$32</c15:f>
                <c15:dlblRangeCache>
                  <c:ptCount val="3"/>
                  <c:pt idx="0">
                    <c:v>6,134
(24.1%)</c:v>
                  </c:pt>
                  <c:pt idx="1">
                    <c:v>4,827
(21.6%)</c:v>
                  </c:pt>
                  <c:pt idx="2">
                    <c:v>3,495
(18.3%)</c:v>
                  </c:pt>
                </c15:dlblRangeCache>
              </c15:datalabelsRange>
            </c:ext>
            <c:ext xmlns:c16="http://schemas.microsoft.com/office/drawing/2014/chart" uri="{C3380CC4-5D6E-409C-BE32-E72D297353CC}">
              <c16:uniqueId val="{00000003-3CC0-4056-951F-D71270EA5484}"/>
            </c:ext>
          </c:extLst>
        </c:ser>
        <c:ser>
          <c:idx val="0"/>
          <c:order val="1"/>
          <c:tx>
            <c:strRef>
              <c:f>集計!$V$26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tx>
                <c:rich>
                  <a:bodyPr/>
                  <a:lstStyle/>
                  <a:p>
                    <a:fld id="{229A07AD-C5FC-4415-A0C7-FD9F8FEC6D8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CC0-4056-951F-D71270EA5484}"/>
                </c:ext>
              </c:extLst>
            </c:dLbl>
            <c:dLbl>
              <c:idx val="1"/>
              <c:tx>
                <c:rich>
                  <a:bodyPr/>
                  <a:lstStyle/>
                  <a:p>
                    <a:fld id="{ACA3DDED-CB1C-446B-8B5C-FC7B43BC55F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C0-4056-951F-D71270EA5484}"/>
                </c:ext>
              </c:extLst>
            </c:dLbl>
            <c:dLbl>
              <c:idx val="2"/>
              <c:tx>
                <c:rich>
                  <a:bodyPr/>
                  <a:lstStyle/>
                  <a:p>
                    <a:fld id="{7E4E67C4-E525-4801-A54C-7C1DF5261E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CC0-4056-951F-D71270EA5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集計!$W$26:$Y$26</c:f>
              <c:numCache>
                <c:formatCode>0.0%</c:formatCode>
                <c:ptCount val="3"/>
                <c:pt idx="0">
                  <c:v>0.39124579124579123</c:v>
                </c:pt>
                <c:pt idx="1">
                  <c:v>0.40685892439594695</c:v>
                </c:pt>
                <c:pt idx="2">
                  <c:v>0.38967136150234744</c:v>
                </c:pt>
              </c:numCache>
            </c:numRef>
          </c:val>
          <c:extLst>
            <c:ext xmlns:c15="http://schemas.microsoft.com/office/drawing/2012/chart" uri="{02D57815-91ED-43cb-92C2-25804820EDAC}">
              <c15:datalabelsRange>
                <c15:f>集計!$W$33:$Y$33</c15:f>
                <c15:dlblRangeCache>
                  <c:ptCount val="3"/>
                  <c:pt idx="0">
                    <c:v>9,969
(39.1%)</c:v>
                  </c:pt>
                  <c:pt idx="1">
                    <c:v>9,097
(40.7%)</c:v>
                  </c:pt>
                  <c:pt idx="2">
                    <c:v>7,437
(39.0%)</c:v>
                  </c:pt>
                </c15:dlblRangeCache>
              </c15:datalabelsRange>
            </c:ext>
            <c:ext xmlns:c16="http://schemas.microsoft.com/office/drawing/2014/chart" uri="{C3380CC4-5D6E-409C-BE32-E72D297353CC}">
              <c16:uniqueId val="{00000007-3CC0-4056-951F-D71270EA5484}"/>
            </c:ext>
          </c:extLst>
        </c:ser>
        <c:ser>
          <c:idx val="2"/>
          <c:order val="2"/>
          <c:tx>
            <c:strRef>
              <c:f>集計!$V$27</c:f>
              <c:strCache>
                <c:ptCount val="1"/>
                <c:pt idx="0">
                  <c:v>500～700万</c:v>
                </c:pt>
              </c:strCache>
            </c:strRef>
          </c:tx>
          <c:spPr>
            <a:solidFill>
              <a:schemeClr val="bg1">
                <a:lumMod val="65000"/>
              </a:schemeClr>
            </a:solidFill>
            <a:ln>
              <a:solidFill>
                <a:schemeClr val="bg1"/>
              </a:solidFill>
            </a:ln>
            <a:effectLst/>
          </c:spPr>
          <c:invertIfNegative val="0"/>
          <c:dLbls>
            <c:dLbl>
              <c:idx val="0"/>
              <c:tx>
                <c:rich>
                  <a:bodyPr/>
                  <a:lstStyle/>
                  <a:p>
                    <a:fld id="{DC5DA348-D000-4343-997A-005EF674E6C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CC0-4056-951F-D71270EA5484}"/>
                </c:ext>
              </c:extLst>
            </c:dLbl>
            <c:dLbl>
              <c:idx val="1"/>
              <c:tx>
                <c:rich>
                  <a:bodyPr/>
                  <a:lstStyle/>
                  <a:p>
                    <a:fld id="{CDFDACE8-F9DF-45A1-8E31-59920650BA3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CC0-4056-951F-D71270EA5484}"/>
                </c:ext>
              </c:extLst>
            </c:dLbl>
            <c:dLbl>
              <c:idx val="2"/>
              <c:tx>
                <c:rich>
                  <a:bodyPr/>
                  <a:lstStyle/>
                  <a:p>
                    <a:fld id="{81340C28-BB5E-4293-874C-C76B85666D2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CC0-4056-951F-D71270EA5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集計!$W$27:$Y$27</c:f>
              <c:numCache>
                <c:formatCode>0.0%</c:formatCode>
                <c:ptCount val="3"/>
                <c:pt idx="0">
                  <c:v>0.22121212121212119</c:v>
                </c:pt>
                <c:pt idx="1">
                  <c:v>0.22447388932190177</c:v>
                </c:pt>
                <c:pt idx="2">
                  <c:v>0.26291079812206569</c:v>
                </c:pt>
              </c:numCache>
            </c:numRef>
          </c:val>
          <c:extLst>
            <c:ext xmlns:c15="http://schemas.microsoft.com/office/drawing/2012/chart" uri="{02D57815-91ED-43cb-92C2-25804820EDAC}">
              <c15:datalabelsRange>
                <c15:f>集計!$W$34:$Y$34</c15:f>
                <c15:dlblRangeCache>
                  <c:ptCount val="3"/>
                  <c:pt idx="0">
                    <c:v>5,636
(22.1%)</c:v>
                  </c:pt>
                  <c:pt idx="1">
                    <c:v>5,019
(22.4%)</c:v>
                  </c:pt>
                  <c:pt idx="2">
                    <c:v>5,018
(26.3%)</c:v>
                  </c:pt>
                </c15:dlblRangeCache>
              </c15:datalabelsRange>
            </c:ext>
            <c:ext xmlns:c16="http://schemas.microsoft.com/office/drawing/2014/chart" uri="{C3380CC4-5D6E-409C-BE32-E72D297353CC}">
              <c16:uniqueId val="{0000000B-3CC0-4056-951F-D71270EA5484}"/>
            </c:ext>
          </c:extLst>
        </c:ser>
        <c:ser>
          <c:idx val="3"/>
          <c:order val="3"/>
          <c:tx>
            <c:strRef>
              <c:f>集計!$V$28</c:f>
              <c:strCache>
                <c:ptCount val="1"/>
                <c:pt idx="0">
                  <c:v>700万円以上</c:v>
                </c:pt>
              </c:strCache>
            </c:strRef>
          </c:tx>
          <c:spPr>
            <a:solidFill>
              <a:schemeClr val="bg1">
                <a:lumMod val="85000"/>
              </a:schemeClr>
            </a:solidFill>
            <a:ln>
              <a:solidFill>
                <a:schemeClr val="bg1"/>
              </a:solidFill>
            </a:ln>
            <a:effectLst/>
          </c:spPr>
          <c:invertIfNegative val="0"/>
          <c:dLbls>
            <c:dLbl>
              <c:idx val="0"/>
              <c:tx>
                <c:rich>
                  <a:bodyPr/>
                  <a:lstStyle/>
                  <a:p>
                    <a:fld id="{887E2240-5373-40E2-9BB9-FBF756930160}"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CC0-4056-951F-D71270EA5484}"/>
                </c:ext>
              </c:extLst>
            </c:dLbl>
            <c:dLbl>
              <c:idx val="1"/>
              <c:tx>
                <c:rich>
                  <a:bodyPr/>
                  <a:lstStyle/>
                  <a:p>
                    <a:fld id="{F8744B97-6720-45A4-9737-02B968BEE37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CC0-4056-951F-D71270EA5484}"/>
                </c:ext>
              </c:extLst>
            </c:dLbl>
            <c:dLbl>
              <c:idx val="2"/>
              <c:tx>
                <c:rich>
                  <a:bodyPr/>
                  <a:lstStyle/>
                  <a:p>
                    <a:fld id="{AB54CC93-B9D8-4F61-8DAD-B1F245ACDF7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CC0-4056-951F-D71270EA5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集計!$W$28:$Y$28</c:f>
              <c:numCache>
                <c:formatCode>0.0%</c:formatCode>
                <c:ptCount val="3"/>
                <c:pt idx="0">
                  <c:v>0.14747474747474745</c:v>
                </c:pt>
                <c:pt idx="1">
                  <c:v>0.15276695245518315</c:v>
                </c:pt>
                <c:pt idx="2">
                  <c:v>0.16901408450704225</c:v>
                </c:pt>
              </c:numCache>
            </c:numRef>
          </c:val>
          <c:extLst>
            <c:ext xmlns:c15="http://schemas.microsoft.com/office/drawing/2012/chart" uri="{02D57815-91ED-43cb-92C2-25804820EDAC}">
              <c15:datalabelsRange>
                <c15:f>集計!$W$35:$Y$35</c15:f>
                <c15:dlblRangeCache>
                  <c:ptCount val="3"/>
                  <c:pt idx="0">
                    <c:v>3,758
(14.7%)</c:v>
                  </c:pt>
                  <c:pt idx="1">
                    <c:v>3,416
(15.3%)</c:v>
                  </c:pt>
                  <c:pt idx="2">
                    <c:v>3,226
(16.9%)</c:v>
                  </c:pt>
                </c15:dlblRangeCache>
              </c15:datalabelsRange>
            </c:ext>
            <c:ext xmlns:c16="http://schemas.microsoft.com/office/drawing/2014/chart" uri="{C3380CC4-5D6E-409C-BE32-E72D297353CC}">
              <c16:uniqueId val="{0000000F-3CC0-4056-951F-D71270EA5484}"/>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集計!$V$18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集計!$W$18:$Y$18</c:f>
              <c:numCache>
                <c:formatCode>#,##0_);\(#,##0\)</c:formatCode>
                <c:ptCount val="3"/>
                <c:pt idx="0">
                  <c:v>6134.0669652911592</c:v>
                </c:pt>
                <c:pt idx="1">
                  <c:v>4827.2216135458166</c:v>
                </c:pt>
                <c:pt idx="2">
                  <c:v>3494.6801346801344</c:v>
                </c:pt>
              </c:numCache>
            </c:numRef>
          </c:val>
          <c:extLst>
            <c:ext xmlns:c16="http://schemas.microsoft.com/office/drawing/2014/chart" uri="{C3380CC4-5D6E-409C-BE32-E72D297353CC}">
              <c16:uniqueId val="{00000000-F0E7-4537-92BD-A1C6ECC349E7}"/>
            </c:ext>
          </c:extLst>
        </c:ser>
        <c:ser>
          <c:idx val="0"/>
          <c:order val="1"/>
          <c:tx>
            <c:strRef>
              <c:f>集計!$V$19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集計!$W$19:$Y$19</c:f>
              <c:numCache>
                <c:formatCode>#,##0_);[Red]\(#,##0\)</c:formatCode>
                <c:ptCount val="3"/>
                <c:pt idx="0">
                  <c:v>9968.9312079277297</c:v>
                </c:pt>
                <c:pt idx="1">
                  <c:v>9096.7858565737042</c:v>
                </c:pt>
                <c:pt idx="2">
                  <c:v>7437.3961840628508</c:v>
                </c:pt>
              </c:numCache>
            </c:numRef>
          </c:val>
          <c:extLst>
            <c:ext xmlns:c16="http://schemas.microsoft.com/office/drawing/2014/chart" uri="{C3380CC4-5D6E-409C-BE32-E72D297353CC}">
              <c16:uniqueId val="{00000001-F0E7-4537-92BD-A1C6ECC349E7}"/>
            </c:ext>
          </c:extLst>
        </c:ser>
        <c:ser>
          <c:idx val="2"/>
          <c:order val="2"/>
          <c:tx>
            <c:strRef>
              <c:f>集計!$V$20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集計!$W$20:$Y$20</c:f>
              <c:numCache>
                <c:formatCode>#,##0_);[Red]\(#,##0\)</c:formatCode>
                <c:ptCount val="3"/>
                <c:pt idx="0">
                  <c:v>5636.4783163584498</c:v>
                </c:pt>
                <c:pt idx="1">
                  <c:v>5018.9163346613541</c:v>
                </c:pt>
                <c:pt idx="2">
                  <c:v>5018.0022446689109</c:v>
                </c:pt>
              </c:numCache>
            </c:numRef>
          </c:val>
          <c:extLst>
            <c:ext xmlns:c16="http://schemas.microsoft.com/office/drawing/2014/chart" uri="{C3380CC4-5D6E-409C-BE32-E72D297353CC}">
              <c16:uniqueId val="{00000002-F0E7-4537-92BD-A1C6ECC349E7}"/>
            </c:ext>
          </c:extLst>
        </c:ser>
        <c:ser>
          <c:idx val="3"/>
          <c:order val="3"/>
          <c:tx>
            <c:strRef>
              <c:f>集計!$V$21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集計!$W$7:$Y$7</c:f>
              <c:strCache>
                <c:ptCount val="3"/>
                <c:pt idx="0">
                  <c:v>H20
(n=25,480)</c:v>
                </c:pt>
                <c:pt idx="1">
                  <c:v>H25
(n=22,359)</c:v>
                </c:pt>
                <c:pt idx="2">
                  <c:v>H30
(n=19,086)</c:v>
                </c:pt>
              </c:strCache>
            </c:strRef>
          </c:cat>
          <c:val>
            <c:numRef>
              <c:f>集計!$W$21:$Y$21</c:f>
              <c:numCache>
                <c:formatCode>#,##0_);[Red]\(#,##0\)</c:formatCode>
                <c:ptCount val="3"/>
                <c:pt idx="0">
                  <c:v>3757.6522109056327</c:v>
                </c:pt>
                <c:pt idx="1">
                  <c:v>3415.6513944223107</c:v>
                </c:pt>
                <c:pt idx="2">
                  <c:v>3225.8585858585857</c:v>
                </c:pt>
              </c:numCache>
            </c:numRef>
          </c:val>
          <c:extLst>
            <c:ext xmlns:c16="http://schemas.microsoft.com/office/drawing/2014/chart" uri="{C3380CC4-5D6E-409C-BE32-E72D297353CC}">
              <c16:uniqueId val="{00000003-F0E7-4537-92BD-A1C6ECC349E7}"/>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2985922064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集計!$AA$25</c:f>
              <c:strCache>
                <c:ptCount val="1"/>
                <c:pt idx="0">
                  <c:v>300万円未満</c:v>
                </c:pt>
              </c:strCache>
            </c:strRef>
          </c:tx>
          <c:spPr>
            <a:solidFill>
              <a:schemeClr val="tx1"/>
            </a:solidFill>
            <a:ln>
              <a:solidFill>
                <a:schemeClr val="bg1"/>
              </a:solidFill>
            </a:ln>
            <a:effectLst/>
          </c:spPr>
          <c:invertIfNegative val="0"/>
          <c:dLbls>
            <c:dLbl>
              <c:idx val="0"/>
              <c:tx>
                <c:rich>
                  <a:bodyPr/>
                  <a:lstStyle/>
                  <a:p>
                    <a:fld id="{1513769C-5610-4640-AD92-CE737C79C57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24E-4074-8688-E1AD2FA26559}"/>
                </c:ext>
              </c:extLst>
            </c:dLbl>
            <c:dLbl>
              <c:idx val="1"/>
              <c:tx>
                <c:rich>
                  <a:bodyPr/>
                  <a:lstStyle/>
                  <a:p>
                    <a:fld id="{3530D44C-0CEC-44FE-99F0-33B55CF8461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24E-4074-8688-E1AD2FA26559}"/>
                </c:ext>
              </c:extLst>
            </c:dLbl>
            <c:dLbl>
              <c:idx val="2"/>
              <c:tx>
                <c:rich>
                  <a:bodyPr/>
                  <a:lstStyle/>
                  <a:p>
                    <a:fld id="{A7EBE50A-321E-4DCB-B046-49E7F56826B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24E-4074-8688-E1AD2FA265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集計!$AB$25:$AD$25</c:f>
              <c:numCache>
                <c:formatCode>0.0%</c:formatCode>
                <c:ptCount val="3"/>
                <c:pt idx="0">
                  <c:v>0.27910238429172507</c:v>
                </c:pt>
                <c:pt idx="1">
                  <c:v>0.22133757961783443</c:v>
                </c:pt>
                <c:pt idx="2">
                  <c:v>0.2</c:v>
                </c:pt>
              </c:numCache>
            </c:numRef>
          </c:val>
          <c:extLst>
            <c:ext xmlns:c15="http://schemas.microsoft.com/office/drawing/2012/chart" uri="{02D57815-91ED-43cb-92C2-25804820EDAC}">
              <c15:datalabelsRange>
                <c15:f>集計!$AB$32:$AD$32</c15:f>
                <c15:dlblRangeCache>
                  <c:ptCount val="3"/>
                  <c:pt idx="0">
                    <c:v>1,707
(27.9%)</c:v>
                  </c:pt>
                  <c:pt idx="1">
                    <c:v>1,211
(22.1%)</c:v>
                  </c:pt>
                  <c:pt idx="2">
                    <c:v>896
(20.0%)</c:v>
                  </c:pt>
                </c15:dlblRangeCache>
              </c15:datalabelsRange>
            </c:ext>
            <c:ext xmlns:c16="http://schemas.microsoft.com/office/drawing/2014/chart" uri="{C3380CC4-5D6E-409C-BE32-E72D297353CC}">
              <c16:uniqueId val="{00000003-824E-4074-8688-E1AD2FA26559}"/>
            </c:ext>
          </c:extLst>
        </c:ser>
        <c:ser>
          <c:idx val="0"/>
          <c:order val="1"/>
          <c:tx>
            <c:strRef>
              <c:f>集計!$AA$26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tx>
                <c:rich>
                  <a:bodyPr/>
                  <a:lstStyle/>
                  <a:p>
                    <a:fld id="{B9BADA53-59F3-43C2-B75B-78E44A1C901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24E-4074-8688-E1AD2FA26559}"/>
                </c:ext>
              </c:extLst>
            </c:dLbl>
            <c:dLbl>
              <c:idx val="1"/>
              <c:tx>
                <c:rich>
                  <a:bodyPr/>
                  <a:lstStyle/>
                  <a:p>
                    <a:fld id="{1A3D0475-7715-4EDB-B118-92270F945DB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4E-4074-8688-E1AD2FA26559}"/>
                </c:ext>
              </c:extLst>
            </c:dLbl>
            <c:dLbl>
              <c:idx val="2"/>
              <c:tx>
                <c:rich>
                  <a:bodyPr/>
                  <a:lstStyle/>
                  <a:p>
                    <a:fld id="{7960C952-0055-4AE3-98AF-C83E8CE7628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4E-4074-8688-E1AD2FA265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集計!$AB$26:$AD$26</c:f>
              <c:numCache>
                <c:formatCode>0.0%</c:formatCode>
                <c:ptCount val="3"/>
                <c:pt idx="0">
                  <c:v>0.4025245441795231</c:v>
                </c:pt>
                <c:pt idx="1">
                  <c:v>0.43789808917197454</c:v>
                </c:pt>
                <c:pt idx="2">
                  <c:v>0.38000000000000006</c:v>
                </c:pt>
              </c:numCache>
            </c:numRef>
          </c:val>
          <c:extLst>
            <c:ext xmlns:c15="http://schemas.microsoft.com/office/drawing/2012/chart" uri="{02D57815-91ED-43cb-92C2-25804820EDAC}">
              <c15:datalabelsRange>
                <c15:f>集計!$AB$33:$AD$33</c15:f>
                <c15:dlblRangeCache>
                  <c:ptCount val="3"/>
                  <c:pt idx="0">
                    <c:v>2,462
(40.3%)</c:v>
                  </c:pt>
                  <c:pt idx="1">
                    <c:v>2,396
(43.8%)</c:v>
                  </c:pt>
                  <c:pt idx="2">
                    <c:v>1,703
(38.0%)</c:v>
                  </c:pt>
                </c15:dlblRangeCache>
              </c15:datalabelsRange>
            </c:ext>
            <c:ext xmlns:c16="http://schemas.microsoft.com/office/drawing/2014/chart" uri="{C3380CC4-5D6E-409C-BE32-E72D297353CC}">
              <c16:uniqueId val="{00000007-824E-4074-8688-E1AD2FA26559}"/>
            </c:ext>
          </c:extLst>
        </c:ser>
        <c:ser>
          <c:idx val="2"/>
          <c:order val="2"/>
          <c:tx>
            <c:strRef>
              <c:f>集計!$AA$27</c:f>
              <c:strCache>
                <c:ptCount val="1"/>
                <c:pt idx="0">
                  <c:v>500～700万</c:v>
                </c:pt>
              </c:strCache>
            </c:strRef>
          </c:tx>
          <c:spPr>
            <a:solidFill>
              <a:schemeClr val="bg1">
                <a:lumMod val="65000"/>
              </a:schemeClr>
            </a:solidFill>
            <a:ln>
              <a:solidFill>
                <a:schemeClr val="bg1"/>
              </a:solidFill>
            </a:ln>
            <a:effectLst/>
          </c:spPr>
          <c:invertIfNegative val="0"/>
          <c:dLbls>
            <c:dLbl>
              <c:idx val="0"/>
              <c:tx>
                <c:rich>
                  <a:bodyPr/>
                  <a:lstStyle/>
                  <a:p>
                    <a:fld id="{9AD8235F-A56D-4870-BDA0-DD0A25B873A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24E-4074-8688-E1AD2FA26559}"/>
                </c:ext>
              </c:extLst>
            </c:dLbl>
            <c:dLbl>
              <c:idx val="1"/>
              <c:tx>
                <c:rich>
                  <a:bodyPr/>
                  <a:lstStyle/>
                  <a:p>
                    <a:fld id="{68B9D547-AF17-4190-ADEE-6A005685083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4E-4074-8688-E1AD2FA26559}"/>
                </c:ext>
              </c:extLst>
            </c:dLbl>
            <c:dLbl>
              <c:idx val="2"/>
              <c:tx>
                <c:rich>
                  <a:bodyPr/>
                  <a:lstStyle/>
                  <a:p>
                    <a:fld id="{9E867A2A-78AE-434D-83A1-EEB0CBADE76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4E-4074-8688-E1AD2FA265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集計!$AB$27:$AD$27</c:f>
              <c:numCache>
                <c:formatCode>0.0%</c:formatCode>
                <c:ptCount val="3"/>
                <c:pt idx="0">
                  <c:v>0.19775596072931276</c:v>
                </c:pt>
                <c:pt idx="1">
                  <c:v>0.21496815286624205</c:v>
                </c:pt>
                <c:pt idx="2">
                  <c:v>0.30000000000000004</c:v>
                </c:pt>
              </c:numCache>
            </c:numRef>
          </c:val>
          <c:extLst>
            <c:ext xmlns:c15="http://schemas.microsoft.com/office/drawing/2012/chart" uri="{02D57815-91ED-43cb-92C2-25804820EDAC}">
              <c15:datalabelsRange>
                <c15:f>集計!$AB$34:$AD$34</c15:f>
                <c15:dlblRangeCache>
                  <c:ptCount val="3"/>
                  <c:pt idx="0">
                    <c:v>1,210
(19.8%)</c:v>
                  </c:pt>
                  <c:pt idx="1">
                    <c:v>1,176
(21.5%)</c:v>
                  </c:pt>
                  <c:pt idx="2">
                    <c:v>1,344
(30.0%)</c:v>
                  </c:pt>
                </c15:dlblRangeCache>
              </c15:datalabelsRange>
            </c:ext>
            <c:ext xmlns:c16="http://schemas.microsoft.com/office/drawing/2014/chart" uri="{C3380CC4-5D6E-409C-BE32-E72D297353CC}">
              <c16:uniqueId val="{0000000B-824E-4074-8688-E1AD2FA26559}"/>
            </c:ext>
          </c:extLst>
        </c:ser>
        <c:ser>
          <c:idx val="3"/>
          <c:order val="3"/>
          <c:tx>
            <c:strRef>
              <c:f>集計!$AA$28</c:f>
              <c:strCache>
                <c:ptCount val="1"/>
                <c:pt idx="0">
                  <c:v>700万円以上</c:v>
                </c:pt>
              </c:strCache>
            </c:strRef>
          </c:tx>
          <c:spPr>
            <a:solidFill>
              <a:schemeClr val="bg1">
                <a:lumMod val="85000"/>
              </a:schemeClr>
            </a:solidFill>
            <a:ln>
              <a:solidFill>
                <a:schemeClr val="bg1"/>
              </a:solidFill>
            </a:ln>
            <a:effectLst/>
          </c:spPr>
          <c:invertIfNegative val="0"/>
          <c:dLbls>
            <c:dLbl>
              <c:idx val="0"/>
              <c:tx>
                <c:rich>
                  <a:bodyPr/>
                  <a:lstStyle/>
                  <a:p>
                    <a:fld id="{7946154F-C812-47B4-8A42-B6215D44CB6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24E-4074-8688-E1AD2FA26559}"/>
                </c:ext>
              </c:extLst>
            </c:dLbl>
            <c:dLbl>
              <c:idx val="1"/>
              <c:tx>
                <c:rich>
                  <a:bodyPr/>
                  <a:lstStyle/>
                  <a:p>
                    <a:fld id="{7FDE7DEC-A628-4CEE-8DCC-1813E597D60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4E-4074-8688-E1AD2FA26559}"/>
                </c:ext>
              </c:extLst>
            </c:dLbl>
            <c:dLbl>
              <c:idx val="2"/>
              <c:tx>
                <c:rich>
                  <a:bodyPr/>
                  <a:lstStyle/>
                  <a:p>
                    <a:fld id="{80C359E2-3BC4-4CE9-9205-2ACFA51B048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24E-4074-8688-E1AD2FA265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集計!$AB$28:$AD$28</c:f>
              <c:numCache>
                <c:formatCode>0.0%</c:formatCode>
                <c:ptCount val="3"/>
                <c:pt idx="0">
                  <c:v>0.12201963534361851</c:v>
                </c:pt>
                <c:pt idx="1">
                  <c:v>0.12420382165605097</c:v>
                </c:pt>
                <c:pt idx="2">
                  <c:v>0.13999999999999999</c:v>
                </c:pt>
              </c:numCache>
            </c:numRef>
          </c:val>
          <c:extLst>
            <c:ext xmlns:c15="http://schemas.microsoft.com/office/drawing/2012/chart" uri="{02D57815-91ED-43cb-92C2-25804820EDAC}">
              <c15:datalabelsRange>
                <c15:f>集計!$AB$35:$AD$35</c15:f>
                <c15:dlblRangeCache>
                  <c:ptCount val="3"/>
                  <c:pt idx="0">
                    <c:v>746
(12.2%)</c:v>
                  </c:pt>
                  <c:pt idx="1">
                    <c:v>680
(12.4%)</c:v>
                  </c:pt>
                  <c:pt idx="2">
                    <c:v>627
(14.0%)</c:v>
                  </c:pt>
                </c15:dlblRangeCache>
              </c15:datalabelsRange>
            </c:ext>
            <c:ext xmlns:c16="http://schemas.microsoft.com/office/drawing/2014/chart" uri="{C3380CC4-5D6E-409C-BE32-E72D297353CC}">
              <c16:uniqueId val="{0000000F-824E-4074-8688-E1AD2FA26559}"/>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集計!$AA$18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集計!$AB$18:$AD$18</c:f>
              <c:numCache>
                <c:formatCode>#,##0_);\(#,##0\)</c:formatCode>
                <c:ptCount val="3"/>
                <c:pt idx="0">
                  <c:v>1707.2438127173994</c:v>
                </c:pt>
                <c:pt idx="1">
                  <c:v>1211.1621015936255</c:v>
                </c:pt>
                <c:pt idx="2">
                  <c:v>896.0718294051627</c:v>
                </c:pt>
              </c:numCache>
            </c:numRef>
          </c:val>
          <c:extLst>
            <c:ext xmlns:c16="http://schemas.microsoft.com/office/drawing/2014/chart" uri="{C3380CC4-5D6E-409C-BE32-E72D297353CC}">
              <c16:uniqueId val="{00000000-0548-4DB6-A17B-7EDB368649E7}"/>
            </c:ext>
          </c:extLst>
        </c:ser>
        <c:ser>
          <c:idx val="0"/>
          <c:order val="1"/>
          <c:tx>
            <c:strRef>
              <c:f>集計!$AA$19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集計!$AB$19:$AD$19</c:f>
              <c:numCache>
                <c:formatCode>#,##0_);[Red]\(#,##0\)</c:formatCode>
                <c:ptCount val="3"/>
                <c:pt idx="0">
                  <c:v>2462.2059007532343</c:v>
                </c:pt>
                <c:pt idx="1">
                  <c:v>2396.1840139442229</c:v>
                </c:pt>
                <c:pt idx="2">
                  <c:v>1702.5364758698092</c:v>
                </c:pt>
              </c:numCache>
            </c:numRef>
          </c:val>
          <c:extLst>
            <c:ext xmlns:c16="http://schemas.microsoft.com/office/drawing/2014/chart" uri="{C3380CC4-5D6E-409C-BE32-E72D297353CC}">
              <c16:uniqueId val="{00000001-0548-4DB6-A17B-7EDB368649E7}"/>
            </c:ext>
          </c:extLst>
        </c:ser>
        <c:ser>
          <c:idx val="2"/>
          <c:order val="2"/>
          <c:tx>
            <c:strRef>
              <c:f>集計!$AA$20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集計!$AB$20:$AD$20</c:f>
              <c:numCache>
                <c:formatCode>#,##0_);[Red]\(#,##0\)</c:formatCode>
                <c:ptCount val="3"/>
                <c:pt idx="0">
                  <c:v>1209.6551637846901</c:v>
                </c:pt>
                <c:pt idx="1">
                  <c:v>1176.3085159362549</c:v>
                </c:pt>
                <c:pt idx="2">
                  <c:v>1344.1077441077441</c:v>
                </c:pt>
              </c:numCache>
            </c:numRef>
          </c:val>
          <c:extLst>
            <c:ext xmlns:c16="http://schemas.microsoft.com/office/drawing/2014/chart" uri="{C3380CC4-5D6E-409C-BE32-E72D297353CC}">
              <c16:uniqueId val="{00000002-0548-4DB6-A17B-7EDB368649E7}"/>
            </c:ext>
          </c:extLst>
        </c:ser>
        <c:ser>
          <c:idx val="3"/>
          <c:order val="3"/>
          <c:tx>
            <c:strRef>
              <c:f>集計!$AA$21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集計!$AB$7:$AD$7</c:f>
              <c:strCache>
                <c:ptCount val="3"/>
                <c:pt idx="0">
                  <c:v>H20
(n=6,117)</c:v>
                </c:pt>
                <c:pt idx="1">
                  <c:v>H25
(n=5,472)</c:v>
                </c:pt>
                <c:pt idx="2">
                  <c:v>H30
(n=4,480)</c:v>
                </c:pt>
              </c:strCache>
            </c:strRef>
          </c:cat>
          <c:val>
            <c:numRef>
              <c:f>集計!$AB$21:$AD$21</c:f>
              <c:numCache>
                <c:formatCode>#,##0_);[Red]\(#,##0\)</c:formatCode>
                <c:ptCount val="3"/>
                <c:pt idx="0">
                  <c:v>746.3829733990641</c:v>
                </c:pt>
                <c:pt idx="1">
                  <c:v>679.6449203187251</c:v>
                </c:pt>
                <c:pt idx="2">
                  <c:v>627.25028058361386</c:v>
                </c:pt>
              </c:numCache>
            </c:numRef>
          </c:val>
          <c:extLst>
            <c:ext xmlns:c16="http://schemas.microsoft.com/office/drawing/2014/chart" uri="{C3380CC4-5D6E-409C-BE32-E72D297353CC}">
              <c16:uniqueId val="{00000003-0548-4DB6-A17B-7EDB368649E7}"/>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300268686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集計!$AF$25</c:f>
              <c:strCache>
                <c:ptCount val="1"/>
                <c:pt idx="0">
                  <c:v>300万円未満</c:v>
                </c:pt>
              </c:strCache>
            </c:strRef>
          </c:tx>
          <c:spPr>
            <a:solidFill>
              <a:schemeClr val="tx1"/>
            </a:solidFill>
            <a:ln>
              <a:solidFill>
                <a:schemeClr val="bg1"/>
              </a:solidFill>
            </a:ln>
            <a:effectLst/>
          </c:spPr>
          <c:invertIfNegative val="0"/>
          <c:dLbls>
            <c:dLbl>
              <c:idx val="0"/>
              <c:tx>
                <c:rich>
                  <a:bodyPr/>
                  <a:lstStyle/>
                  <a:p>
                    <a:fld id="{7472DC52-C1B4-4F3B-AD8A-5C71AF922FB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EDF-409A-9E2B-50EFC4BAB053}"/>
                </c:ext>
              </c:extLst>
            </c:dLbl>
            <c:dLbl>
              <c:idx val="1"/>
              <c:tx>
                <c:rich>
                  <a:bodyPr/>
                  <a:lstStyle/>
                  <a:p>
                    <a:fld id="{2E1AC16C-6F41-4D21-8E75-B538C69A275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EDF-409A-9E2B-50EFC4BAB053}"/>
                </c:ext>
              </c:extLst>
            </c:dLbl>
            <c:dLbl>
              <c:idx val="2"/>
              <c:tx>
                <c:rich>
                  <a:bodyPr/>
                  <a:lstStyle/>
                  <a:p>
                    <a:fld id="{730037C6-AEDB-435B-B961-56C1D056E68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EDF-409A-9E2B-50EFC4BAB0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集計!$AG$25:$AI$25</c:f>
              <c:numCache>
                <c:formatCode>0.0%</c:formatCode>
                <c:ptCount val="3"/>
                <c:pt idx="0">
                  <c:v>0.17159763313609466</c:v>
                </c:pt>
                <c:pt idx="1">
                  <c:v>0.34259259259259256</c:v>
                </c:pt>
                <c:pt idx="2">
                  <c:v>0.14285714285714285</c:v>
                </c:pt>
              </c:numCache>
            </c:numRef>
          </c:val>
          <c:extLst>
            <c:ext xmlns:c15="http://schemas.microsoft.com/office/drawing/2012/chart" uri="{02D57815-91ED-43cb-92C2-25804820EDAC}">
              <c15:datalabelsRange>
                <c15:f>集計!$AG$32:$AI$32</c15:f>
                <c15:dlblRangeCache>
                  <c:ptCount val="3"/>
                  <c:pt idx="0">
                    <c:v>249
(17.2%)</c:v>
                  </c:pt>
                  <c:pt idx="1">
                    <c:v>322
(34.3%)</c:v>
                  </c:pt>
                  <c:pt idx="2">
                    <c:v>90
(14.3%)</c:v>
                  </c:pt>
                </c15:dlblRangeCache>
              </c15:datalabelsRange>
            </c:ext>
            <c:ext xmlns:c16="http://schemas.microsoft.com/office/drawing/2014/chart" uri="{C3380CC4-5D6E-409C-BE32-E72D297353CC}">
              <c16:uniqueId val="{00000003-CEDF-409A-9E2B-50EFC4BAB053}"/>
            </c:ext>
          </c:extLst>
        </c:ser>
        <c:ser>
          <c:idx val="0"/>
          <c:order val="1"/>
          <c:tx>
            <c:strRef>
              <c:f>集計!$AF$26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tx>
                <c:rich>
                  <a:bodyPr/>
                  <a:lstStyle/>
                  <a:p>
                    <a:fld id="{4A7DB6EE-4544-470C-A6CA-EC2C4592D01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EDF-409A-9E2B-50EFC4BAB053}"/>
                </c:ext>
              </c:extLst>
            </c:dLbl>
            <c:dLbl>
              <c:idx val="1"/>
              <c:tx>
                <c:rich>
                  <a:bodyPr/>
                  <a:lstStyle/>
                  <a:p>
                    <a:fld id="{A640BC91-D7A6-4F85-BF03-8BCEC460E6B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EDF-409A-9E2B-50EFC4BAB053}"/>
                </c:ext>
              </c:extLst>
            </c:dLbl>
            <c:dLbl>
              <c:idx val="2"/>
              <c:tx>
                <c:rich>
                  <a:bodyPr/>
                  <a:lstStyle/>
                  <a:p>
                    <a:fld id="{01231659-7116-4692-A17B-1E0BF238FA7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EDF-409A-9E2B-50EFC4BAB0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集計!$AG$26:$AI$26</c:f>
              <c:numCache>
                <c:formatCode>0.0%</c:formatCode>
                <c:ptCount val="3"/>
                <c:pt idx="0">
                  <c:v>0.39053254437869822</c:v>
                </c:pt>
                <c:pt idx="1">
                  <c:v>0.37962962962962959</c:v>
                </c:pt>
                <c:pt idx="2">
                  <c:v>0.42857142857142866</c:v>
                </c:pt>
              </c:numCache>
            </c:numRef>
          </c:val>
          <c:extLst>
            <c:ext xmlns:c15="http://schemas.microsoft.com/office/drawing/2012/chart" uri="{02D57815-91ED-43cb-92C2-25804820EDAC}">
              <c15:datalabelsRange>
                <c15:f>集計!$AG$33:$AI$33</c15:f>
                <c15:dlblRangeCache>
                  <c:ptCount val="3"/>
                  <c:pt idx="0">
                    <c:v>566
(39.1%)</c:v>
                  </c:pt>
                  <c:pt idx="1">
                    <c:v>357
(38.0%)</c:v>
                  </c:pt>
                  <c:pt idx="2">
                    <c:v>269
(42.9%)</c:v>
                  </c:pt>
                </c15:dlblRangeCache>
              </c15:datalabelsRange>
            </c:ext>
            <c:ext xmlns:c16="http://schemas.microsoft.com/office/drawing/2014/chart" uri="{C3380CC4-5D6E-409C-BE32-E72D297353CC}">
              <c16:uniqueId val="{00000007-CEDF-409A-9E2B-50EFC4BAB053}"/>
            </c:ext>
          </c:extLst>
        </c:ser>
        <c:ser>
          <c:idx val="2"/>
          <c:order val="2"/>
          <c:tx>
            <c:strRef>
              <c:f>集計!$AF$27</c:f>
              <c:strCache>
                <c:ptCount val="1"/>
                <c:pt idx="0">
                  <c:v>500～700万</c:v>
                </c:pt>
              </c:strCache>
            </c:strRef>
          </c:tx>
          <c:spPr>
            <a:solidFill>
              <a:schemeClr val="bg1">
                <a:lumMod val="65000"/>
              </a:schemeClr>
            </a:solidFill>
            <a:ln>
              <a:solidFill>
                <a:schemeClr val="bg1"/>
              </a:solidFill>
            </a:ln>
            <a:effectLst/>
          </c:spPr>
          <c:invertIfNegative val="0"/>
          <c:dLbls>
            <c:dLbl>
              <c:idx val="0"/>
              <c:tx>
                <c:rich>
                  <a:bodyPr/>
                  <a:lstStyle/>
                  <a:p>
                    <a:fld id="{57293D3E-BD20-44F5-9157-CC4DCEB14300}"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EDF-409A-9E2B-50EFC4BAB053}"/>
                </c:ext>
              </c:extLst>
            </c:dLbl>
            <c:dLbl>
              <c:idx val="1"/>
              <c:tx>
                <c:rich>
                  <a:bodyPr/>
                  <a:lstStyle/>
                  <a:p>
                    <a:fld id="{9A29206B-FEBE-4489-856E-4D643F5958B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EDF-409A-9E2B-50EFC4BAB053}"/>
                </c:ext>
              </c:extLst>
            </c:dLbl>
            <c:dLbl>
              <c:idx val="2"/>
              <c:tx>
                <c:rich>
                  <a:bodyPr/>
                  <a:lstStyle/>
                  <a:p>
                    <a:fld id="{6341C2E1-A089-4BB9-8592-105071735B1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EDF-409A-9E2B-50EFC4BAB0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集計!$AG$27:$AI$27</c:f>
              <c:numCache>
                <c:formatCode>0.0%</c:formatCode>
                <c:ptCount val="3"/>
                <c:pt idx="0">
                  <c:v>0.30177514792899413</c:v>
                </c:pt>
                <c:pt idx="1">
                  <c:v>0.16666666666666666</c:v>
                </c:pt>
                <c:pt idx="2">
                  <c:v>0.2857142857142857</c:v>
                </c:pt>
              </c:numCache>
            </c:numRef>
          </c:val>
          <c:extLst>
            <c:ext xmlns:c15="http://schemas.microsoft.com/office/drawing/2012/chart" uri="{02D57815-91ED-43cb-92C2-25804820EDAC}">
              <c15:datalabelsRange>
                <c15:f>集計!$AG$34:$AI$34</c15:f>
                <c15:dlblRangeCache>
                  <c:ptCount val="3"/>
                  <c:pt idx="0">
                    <c:v>438
(30.2%)</c:v>
                  </c:pt>
                  <c:pt idx="1">
                    <c:v>157
(16.7%)</c:v>
                  </c:pt>
                  <c:pt idx="2">
                    <c:v>179
(28.6%)</c:v>
                  </c:pt>
                </c15:dlblRangeCache>
              </c15:datalabelsRange>
            </c:ext>
            <c:ext xmlns:c16="http://schemas.microsoft.com/office/drawing/2014/chart" uri="{C3380CC4-5D6E-409C-BE32-E72D297353CC}">
              <c16:uniqueId val="{0000000B-CEDF-409A-9E2B-50EFC4BAB053}"/>
            </c:ext>
          </c:extLst>
        </c:ser>
        <c:ser>
          <c:idx val="3"/>
          <c:order val="3"/>
          <c:tx>
            <c:strRef>
              <c:f>集計!$AF$28</c:f>
              <c:strCache>
                <c:ptCount val="1"/>
                <c:pt idx="0">
                  <c:v>700万円以上</c:v>
                </c:pt>
              </c:strCache>
            </c:strRef>
          </c:tx>
          <c:spPr>
            <a:solidFill>
              <a:schemeClr val="bg1">
                <a:lumMod val="85000"/>
              </a:schemeClr>
            </a:solidFill>
            <a:ln>
              <a:solidFill>
                <a:schemeClr val="bg1"/>
              </a:solidFill>
            </a:ln>
            <a:effectLst/>
          </c:spPr>
          <c:invertIfNegative val="0"/>
          <c:dLbls>
            <c:dLbl>
              <c:idx val="0"/>
              <c:tx>
                <c:rich>
                  <a:bodyPr/>
                  <a:lstStyle/>
                  <a:p>
                    <a:fld id="{E3BE2773-3DF2-4622-ACF7-5D3A3B0D8B35}"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EDF-409A-9E2B-50EFC4BAB053}"/>
                </c:ext>
              </c:extLst>
            </c:dLbl>
            <c:dLbl>
              <c:idx val="1"/>
              <c:tx>
                <c:rich>
                  <a:bodyPr/>
                  <a:lstStyle/>
                  <a:p>
                    <a:fld id="{80C1A518-4857-46C5-AE71-5A866161967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EDF-409A-9E2B-50EFC4BAB053}"/>
                </c:ext>
              </c:extLst>
            </c:dLbl>
            <c:dLbl>
              <c:idx val="2"/>
              <c:tx>
                <c:rich>
                  <a:bodyPr/>
                  <a:lstStyle/>
                  <a:p>
                    <a:fld id="{3AD55D92-8CAA-4297-90D8-E5ED2F2CBCC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EDF-409A-9E2B-50EFC4BAB0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集計!$AG$28:$AI$28</c:f>
              <c:numCache>
                <c:formatCode>0.0%</c:formatCode>
                <c:ptCount val="3"/>
                <c:pt idx="0">
                  <c:v>0.13609467455621302</c:v>
                </c:pt>
                <c:pt idx="1">
                  <c:v>0.1111111111111111</c:v>
                </c:pt>
                <c:pt idx="2">
                  <c:v>0.14285714285714285</c:v>
                </c:pt>
              </c:numCache>
            </c:numRef>
          </c:val>
          <c:extLst>
            <c:ext xmlns:c15="http://schemas.microsoft.com/office/drawing/2012/chart" uri="{02D57815-91ED-43cb-92C2-25804820EDAC}">
              <c15:datalabelsRange>
                <c15:f>集計!$AG$35:$AI$35</c15:f>
                <c15:dlblRangeCache>
                  <c:ptCount val="3"/>
                  <c:pt idx="0">
                    <c:v>197
(13.6%)</c:v>
                  </c:pt>
                  <c:pt idx="1">
                    <c:v>105
(11.1%)</c:v>
                  </c:pt>
                  <c:pt idx="2">
                    <c:v>90
(14.3%)</c:v>
                  </c:pt>
                </c15:dlblRangeCache>
              </c15:datalabelsRange>
            </c:ext>
            <c:ext xmlns:c16="http://schemas.microsoft.com/office/drawing/2014/chart" uri="{C3380CC4-5D6E-409C-BE32-E72D297353CC}">
              <c16:uniqueId val="{0000000F-CEDF-409A-9E2B-50EFC4BAB053}"/>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集計!$AF$18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集計!$AG$18:$AI$18</c:f>
              <c:numCache>
                <c:formatCode>#,##0_);\(#,##0\)</c:formatCode>
                <c:ptCount val="3"/>
                <c:pt idx="0">
                  <c:v>248.79432446635468</c:v>
                </c:pt>
                <c:pt idx="1">
                  <c:v>322.39566733067727</c:v>
                </c:pt>
                <c:pt idx="2">
                  <c:v>89.607182940516267</c:v>
                </c:pt>
              </c:numCache>
            </c:numRef>
          </c:val>
          <c:extLst>
            <c:ext xmlns:c16="http://schemas.microsoft.com/office/drawing/2014/chart" uri="{C3380CC4-5D6E-409C-BE32-E72D297353CC}">
              <c16:uniqueId val="{00000000-B7F9-406A-94F7-0A002B0A609B}"/>
            </c:ext>
          </c:extLst>
        </c:ser>
        <c:ser>
          <c:idx val="0"/>
          <c:order val="1"/>
          <c:tx>
            <c:strRef>
              <c:f>集計!$AF$19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集計!$AG$19:$AI$19</c:f>
              <c:numCache>
                <c:formatCode>#,##0_);[Red]\(#,##0\)</c:formatCode>
                <c:ptCount val="3"/>
                <c:pt idx="0">
                  <c:v>566.22156602687619</c:v>
                </c:pt>
                <c:pt idx="1">
                  <c:v>357.24925298804777</c:v>
                </c:pt>
                <c:pt idx="2">
                  <c:v>268.82154882154884</c:v>
                </c:pt>
              </c:numCache>
            </c:numRef>
          </c:val>
          <c:extLst>
            <c:ext xmlns:c16="http://schemas.microsoft.com/office/drawing/2014/chart" uri="{C3380CC4-5D6E-409C-BE32-E72D297353CC}">
              <c16:uniqueId val="{00000001-B7F9-406A-94F7-0A002B0A609B}"/>
            </c:ext>
          </c:extLst>
        </c:ser>
        <c:ser>
          <c:idx val="2"/>
          <c:order val="2"/>
          <c:tx>
            <c:strRef>
              <c:f>集計!$AF$20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集計!$AG$20:$AI$20</c:f>
              <c:numCache>
                <c:formatCode>#,##0_);[Red]\(#,##0\)</c:formatCode>
                <c:ptCount val="3"/>
                <c:pt idx="0">
                  <c:v>437.53484647531343</c:v>
                </c:pt>
                <c:pt idx="1">
                  <c:v>156.84113545816732</c:v>
                </c:pt>
                <c:pt idx="2">
                  <c:v>179.21436588103253</c:v>
                </c:pt>
              </c:numCache>
            </c:numRef>
          </c:val>
          <c:extLst>
            <c:ext xmlns:c16="http://schemas.microsoft.com/office/drawing/2014/chart" uri="{C3380CC4-5D6E-409C-BE32-E72D297353CC}">
              <c16:uniqueId val="{00000002-B7F9-406A-94F7-0A002B0A609B}"/>
            </c:ext>
          </c:extLst>
        </c:ser>
        <c:ser>
          <c:idx val="3"/>
          <c:order val="3"/>
          <c:tx>
            <c:strRef>
              <c:f>集計!$AF$21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集計!$AG$7:$AI$7</c:f>
              <c:strCache>
                <c:ptCount val="3"/>
                <c:pt idx="0">
                  <c:v>H20
(n=1,450)</c:v>
                </c:pt>
                <c:pt idx="1">
                  <c:v>H25
(n=941)</c:v>
                </c:pt>
                <c:pt idx="2">
                  <c:v>H30
(n=627)</c:v>
                </c:pt>
              </c:strCache>
            </c:strRef>
          </c:cat>
          <c:val>
            <c:numRef>
              <c:f>集計!$AG$21:$AI$21</c:f>
              <c:numCache>
                <c:formatCode>#,##0_);[Red]\(#,##0\)</c:formatCode>
                <c:ptCount val="3"/>
                <c:pt idx="0">
                  <c:v>197.31963664572959</c:v>
                </c:pt>
                <c:pt idx="1">
                  <c:v>104.56075697211155</c:v>
                </c:pt>
                <c:pt idx="2">
                  <c:v>89.607182940516267</c:v>
                </c:pt>
              </c:numCache>
            </c:numRef>
          </c:val>
          <c:extLst>
            <c:ext xmlns:c16="http://schemas.microsoft.com/office/drawing/2014/chart" uri="{C3380CC4-5D6E-409C-BE32-E72D297353CC}">
              <c16:uniqueId val="{00000003-B7F9-406A-94F7-0A002B0A609B}"/>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2985922064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50">
                <a:latin typeface="ＭＳ Ｐゴシック" panose="020B0600070205080204" pitchFamily="50" charset="-128"/>
                <a:ea typeface="ＭＳ Ｐゴシック" panose="020B0600070205080204" pitchFamily="50" charset="-128"/>
              </a:rPr>
              <a:t>民営借家に居住する世帯の年間収入階級別の世帯数の推移</a:t>
            </a:r>
            <a:endParaRPr lang="ja-JP" sz="1150">
              <a:latin typeface="ＭＳ Ｐゴシック" panose="020B0600070205080204" pitchFamily="50" charset="-128"/>
              <a:ea typeface="ＭＳ Ｐゴシック" panose="020B0600070205080204" pitchFamily="50" charset="-128"/>
            </a:endParaRPr>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percentStacked"/>
        <c:varyColors val="0"/>
        <c:ser>
          <c:idx val="1"/>
          <c:order val="0"/>
          <c:tx>
            <c:strRef>
              <c:f>集計!$AK$25</c:f>
              <c:strCache>
                <c:ptCount val="1"/>
                <c:pt idx="0">
                  <c:v>300万円未満</c:v>
                </c:pt>
              </c:strCache>
            </c:strRef>
          </c:tx>
          <c:spPr>
            <a:solidFill>
              <a:schemeClr val="tx1"/>
            </a:solidFill>
            <a:ln>
              <a:solidFill>
                <a:schemeClr val="bg1"/>
              </a:solidFill>
            </a:ln>
            <a:effectLst/>
          </c:spPr>
          <c:invertIfNegative val="0"/>
          <c:dLbls>
            <c:dLbl>
              <c:idx val="0"/>
              <c:tx>
                <c:rich>
                  <a:bodyPr/>
                  <a:lstStyle/>
                  <a:p>
                    <a:fld id="{E19D8E02-74F1-4BF5-ACD1-CAF41B81E21F}"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B58-4311-B658-D04E2FACC31E}"/>
                </c:ext>
              </c:extLst>
            </c:dLbl>
            <c:dLbl>
              <c:idx val="1"/>
              <c:tx>
                <c:rich>
                  <a:bodyPr/>
                  <a:lstStyle/>
                  <a:p>
                    <a:fld id="{82224C12-AD99-488A-9B0F-2CA5ADE417F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B58-4311-B658-D04E2FACC31E}"/>
                </c:ext>
              </c:extLst>
            </c:dLbl>
            <c:dLbl>
              <c:idx val="2"/>
              <c:tx>
                <c:rich>
                  <a:bodyPr/>
                  <a:lstStyle/>
                  <a:p>
                    <a:fld id="{281E4363-0E90-441A-911C-9AE6F976C7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58-4311-B658-D04E2FACC3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集計!$AL$25:$AN$25</c:f>
              <c:numCache>
                <c:formatCode>0.0%</c:formatCode>
                <c:ptCount val="3"/>
                <c:pt idx="0">
                  <c:v>0.25</c:v>
                </c:pt>
                <c:pt idx="1">
                  <c:v>0.17241379310344826</c:v>
                </c:pt>
                <c:pt idx="2">
                  <c:v>0.25</c:v>
                </c:pt>
              </c:numCache>
            </c:numRef>
          </c:val>
          <c:extLst>
            <c:ext xmlns:c15="http://schemas.microsoft.com/office/drawing/2012/chart" uri="{02D57815-91ED-43cb-92C2-25804820EDAC}">
              <c15:datalabelsRange>
                <c15:f>集計!$AL$32:$AN$32</c15:f>
                <c15:dlblRangeCache>
                  <c:ptCount val="3"/>
                  <c:pt idx="0">
                    <c:v>60
(25.0%)</c:v>
                  </c:pt>
                  <c:pt idx="1">
                    <c:v>44
(17.2%)</c:v>
                  </c:pt>
                  <c:pt idx="2">
                    <c:v>90
(25.0%)</c:v>
                  </c:pt>
                </c15:dlblRangeCache>
              </c15:datalabelsRange>
            </c:ext>
            <c:ext xmlns:c16="http://schemas.microsoft.com/office/drawing/2014/chart" uri="{C3380CC4-5D6E-409C-BE32-E72D297353CC}">
              <c16:uniqueId val="{00000003-0B58-4311-B658-D04E2FACC31E}"/>
            </c:ext>
          </c:extLst>
        </c:ser>
        <c:ser>
          <c:idx val="0"/>
          <c:order val="1"/>
          <c:tx>
            <c:strRef>
              <c:f>集計!$AK$26</c:f>
              <c:strCache>
                <c:ptCount val="1"/>
                <c:pt idx="0">
                  <c:v>300～500万</c:v>
                </c:pt>
              </c:strCache>
            </c:strRef>
          </c:tx>
          <c:spPr>
            <a:solidFill>
              <a:schemeClr val="tx1">
                <a:lumMod val="65000"/>
                <a:lumOff val="35000"/>
              </a:schemeClr>
            </a:solidFill>
            <a:ln w="9525">
              <a:solidFill>
                <a:schemeClr val="bg1"/>
              </a:solidFill>
            </a:ln>
            <a:effectLst/>
          </c:spPr>
          <c:invertIfNegative val="0"/>
          <c:dLbls>
            <c:dLbl>
              <c:idx val="0"/>
              <c:tx>
                <c:rich>
                  <a:bodyPr/>
                  <a:lstStyle/>
                  <a:p>
                    <a:fld id="{4536A880-FCC6-412A-A3B2-12FB3AE1470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B58-4311-B658-D04E2FACC31E}"/>
                </c:ext>
              </c:extLst>
            </c:dLbl>
            <c:dLbl>
              <c:idx val="1"/>
              <c:tx>
                <c:rich>
                  <a:bodyPr/>
                  <a:lstStyle/>
                  <a:p>
                    <a:fld id="{343A20A4-1572-40D0-9E76-F78F8B0E2C8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58-4311-B658-D04E2FACC31E}"/>
                </c:ext>
              </c:extLst>
            </c:dLbl>
            <c:dLbl>
              <c:idx val="2"/>
              <c:tx>
                <c:rich>
                  <a:bodyPr/>
                  <a:lstStyle/>
                  <a:p>
                    <a:fld id="{CF92F7B6-BA39-4292-B193-22540C4D9BB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58-4311-B658-D04E2FACC3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集計!$AL$26:$AN$26</c:f>
              <c:numCache>
                <c:formatCode>0.0%</c:formatCode>
                <c:ptCount val="3"/>
                <c:pt idx="0">
                  <c:v>0.21428571428571427</c:v>
                </c:pt>
                <c:pt idx="1">
                  <c:v>0.51724137931034475</c:v>
                </c:pt>
                <c:pt idx="2">
                  <c:v>0.25</c:v>
                </c:pt>
              </c:numCache>
            </c:numRef>
          </c:val>
          <c:extLst>
            <c:ext xmlns:c15="http://schemas.microsoft.com/office/drawing/2012/chart" uri="{02D57815-91ED-43cb-92C2-25804820EDAC}">
              <c15:datalabelsRange>
                <c15:f>集計!$AL$33:$AN$33</c15:f>
                <c15:dlblRangeCache>
                  <c:ptCount val="3"/>
                  <c:pt idx="0">
                    <c:v>51
(21.4%)</c:v>
                  </c:pt>
                  <c:pt idx="1">
                    <c:v>131
(51.7%)</c:v>
                  </c:pt>
                  <c:pt idx="2">
                    <c:v>90
(25.0%)</c:v>
                  </c:pt>
                </c15:dlblRangeCache>
              </c15:datalabelsRange>
            </c:ext>
            <c:ext xmlns:c16="http://schemas.microsoft.com/office/drawing/2014/chart" uri="{C3380CC4-5D6E-409C-BE32-E72D297353CC}">
              <c16:uniqueId val="{00000007-0B58-4311-B658-D04E2FACC31E}"/>
            </c:ext>
          </c:extLst>
        </c:ser>
        <c:ser>
          <c:idx val="2"/>
          <c:order val="2"/>
          <c:tx>
            <c:strRef>
              <c:f>集計!$AK$27</c:f>
              <c:strCache>
                <c:ptCount val="1"/>
                <c:pt idx="0">
                  <c:v>500～700万</c:v>
                </c:pt>
              </c:strCache>
            </c:strRef>
          </c:tx>
          <c:spPr>
            <a:solidFill>
              <a:schemeClr val="bg1">
                <a:lumMod val="65000"/>
              </a:schemeClr>
            </a:solidFill>
            <a:ln>
              <a:solidFill>
                <a:schemeClr val="bg1"/>
              </a:solidFill>
            </a:ln>
            <a:effectLst/>
          </c:spPr>
          <c:invertIfNegative val="0"/>
          <c:dLbls>
            <c:dLbl>
              <c:idx val="0"/>
              <c:tx>
                <c:rich>
                  <a:bodyPr/>
                  <a:lstStyle/>
                  <a:p>
                    <a:fld id="{D73D27A3-5068-437B-8FD3-B064AD50F54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B58-4311-B658-D04E2FACC31E}"/>
                </c:ext>
              </c:extLst>
            </c:dLbl>
            <c:dLbl>
              <c:idx val="1"/>
              <c:tx>
                <c:rich>
                  <a:bodyPr/>
                  <a:lstStyle/>
                  <a:p>
                    <a:fld id="{71C8473F-571E-417B-8A6E-98664C1FD95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58-4311-B658-D04E2FACC31E}"/>
                </c:ext>
              </c:extLst>
            </c:dLbl>
            <c:dLbl>
              <c:idx val="2"/>
              <c:tx>
                <c:rich>
                  <a:bodyPr/>
                  <a:lstStyle/>
                  <a:p>
                    <a:fld id="{C7687B06-11A0-4C33-95D2-A1BA6782307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58-4311-B658-D04E2FACC3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集計!$AL$27:$AN$27</c:f>
              <c:numCache>
                <c:formatCode>0.0%</c:formatCode>
                <c:ptCount val="3"/>
                <c:pt idx="0">
                  <c:v>0.32142857142857145</c:v>
                </c:pt>
                <c:pt idx="1">
                  <c:v>0.2413793103448276</c:v>
                </c:pt>
                <c:pt idx="2">
                  <c:v>0.25</c:v>
                </c:pt>
              </c:numCache>
            </c:numRef>
          </c:val>
          <c:extLst>
            <c:ext xmlns:c15="http://schemas.microsoft.com/office/drawing/2012/chart" uri="{02D57815-91ED-43cb-92C2-25804820EDAC}">
              <c15:datalabelsRange>
                <c15:f>集計!$AL$34:$AN$34</c15:f>
                <c15:dlblRangeCache>
                  <c:ptCount val="3"/>
                  <c:pt idx="0">
                    <c:v>77
(32.1%)</c:v>
                  </c:pt>
                  <c:pt idx="1">
                    <c:v>61
(24.1%)</c:v>
                  </c:pt>
                  <c:pt idx="2">
                    <c:v>90
(25.0%)</c:v>
                  </c:pt>
                </c15:dlblRangeCache>
              </c15:datalabelsRange>
            </c:ext>
            <c:ext xmlns:c16="http://schemas.microsoft.com/office/drawing/2014/chart" uri="{C3380CC4-5D6E-409C-BE32-E72D297353CC}">
              <c16:uniqueId val="{0000000B-0B58-4311-B658-D04E2FACC31E}"/>
            </c:ext>
          </c:extLst>
        </c:ser>
        <c:ser>
          <c:idx val="3"/>
          <c:order val="3"/>
          <c:tx>
            <c:strRef>
              <c:f>集計!$AK$28</c:f>
              <c:strCache>
                <c:ptCount val="1"/>
                <c:pt idx="0">
                  <c:v>700万円以上</c:v>
                </c:pt>
              </c:strCache>
            </c:strRef>
          </c:tx>
          <c:spPr>
            <a:solidFill>
              <a:schemeClr val="bg1">
                <a:lumMod val="85000"/>
              </a:schemeClr>
            </a:solidFill>
            <a:ln>
              <a:solidFill>
                <a:schemeClr val="bg1"/>
              </a:solidFill>
            </a:ln>
            <a:effectLst/>
          </c:spPr>
          <c:invertIfNegative val="0"/>
          <c:dLbls>
            <c:dLbl>
              <c:idx val="0"/>
              <c:tx>
                <c:rich>
                  <a:bodyPr/>
                  <a:lstStyle/>
                  <a:p>
                    <a:fld id="{BA2A06F8-F105-46A2-B5B9-263D9A1515D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B58-4311-B658-D04E2FACC31E}"/>
                </c:ext>
              </c:extLst>
            </c:dLbl>
            <c:dLbl>
              <c:idx val="1"/>
              <c:tx>
                <c:rich>
                  <a:bodyPr/>
                  <a:lstStyle/>
                  <a:p>
                    <a:fld id="{451F1365-BA54-434E-B3D9-F8413373945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B58-4311-B658-D04E2FACC31E}"/>
                </c:ext>
              </c:extLst>
            </c:dLbl>
            <c:dLbl>
              <c:idx val="2"/>
              <c:tx>
                <c:rich>
                  <a:bodyPr/>
                  <a:lstStyle/>
                  <a:p>
                    <a:fld id="{81722877-EB73-43A6-A7DA-8BE0CC3152C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B58-4311-B658-D04E2FACC3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集計!$AL$28:$AN$28</c:f>
              <c:numCache>
                <c:formatCode>0.0%</c:formatCode>
                <c:ptCount val="3"/>
                <c:pt idx="0">
                  <c:v>0.25</c:v>
                </c:pt>
                <c:pt idx="1">
                  <c:v>6.8965517241379309E-2</c:v>
                </c:pt>
                <c:pt idx="2">
                  <c:v>0</c:v>
                </c:pt>
              </c:numCache>
            </c:numRef>
          </c:val>
          <c:extLst>
            <c:ext xmlns:c15="http://schemas.microsoft.com/office/drawing/2012/chart" uri="{02D57815-91ED-43cb-92C2-25804820EDAC}">
              <c15:datalabelsRange>
                <c15:f>集計!$AL$35:$AN$35</c15:f>
                <c15:dlblRangeCache>
                  <c:ptCount val="3"/>
                  <c:pt idx="0">
                    <c:v>60
(25.0%)</c:v>
                  </c:pt>
                  <c:pt idx="1">
                    <c:v>17
(6.9%)</c:v>
                  </c:pt>
                  <c:pt idx="2">
                    <c:v>0
(0.0%)</c:v>
                  </c:pt>
                </c15:dlblRangeCache>
              </c15:datalabelsRange>
            </c:ext>
            <c:ext xmlns:c16="http://schemas.microsoft.com/office/drawing/2014/chart" uri="{C3380CC4-5D6E-409C-BE32-E72D297353CC}">
              <c16:uniqueId val="{0000000F-0B58-4311-B658-D04E2FACC31E}"/>
            </c:ext>
          </c:extLst>
        </c:ser>
        <c:dLbls>
          <c:dLblPos val="ctr"/>
          <c:showLegendKey val="0"/>
          <c:showVal val="1"/>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majorUnit val="0.2"/>
      </c:valAx>
      <c:spPr>
        <a:noFill/>
        <a:ln>
          <a:noFill/>
        </a:ln>
        <a:effectLst/>
      </c:spPr>
    </c:plotArea>
    <c:legend>
      <c:legendPos val="b"/>
      <c:layout>
        <c:manualLayout>
          <c:xMode val="edge"/>
          <c:yMode val="edge"/>
          <c:x val="0.22108804113565636"/>
          <c:y val="0.91061072160500489"/>
          <c:w val="0.61577312558397934"/>
          <c:h val="6.49785994810570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150"/>
              <a:t>民営借家に居住する世帯の年間収入階級別の世帯数の推移</a:t>
            </a:r>
            <a:endParaRPr lang="ja-JP" sz="1150"/>
          </a:p>
        </c:rich>
      </c:tx>
      <c:layout>
        <c:manualLayout>
          <c:xMode val="edge"/>
          <c:yMode val="edge"/>
          <c:x val="0.14817854619075463"/>
          <c:y val="4.048063583285322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6860755980796743"/>
          <c:y val="0.11813188015669794"/>
          <c:w val="0.75457516800732538"/>
          <c:h val="0.7247045626146047"/>
        </c:manualLayout>
      </c:layout>
      <c:barChart>
        <c:barDir val="bar"/>
        <c:grouping val="stacked"/>
        <c:varyColors val="0"/>
        <c:ser>
          <c:idx val="1"/>
          <c:order val="0"/>
          <c:tx>
            <c:strRef>
              <c:f>集計!$AK$18</c:f>
              <c:strCache>
                <c:ptCount val="1"/>
                <c:pt idx="0">
                  <c:v>300万円未満</c:v>
                </c:pt>
              </c:strCache>
            </c:strRef>
          </c:tx>
          <c:spPr>
            <a:solidFill>
              <a:schemeClr val="tx1">
                <a:lumMod val="85000"/>
                <a:lumOff val="1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集計!$AL$18:$AN$18</c:f>
              <c:numCache>
                <c:formatCode>#,##0_);\(#,##0\)</c:formatCode>
                <c:ptCount val="3"/>
                <c:pt idx="0">
                  <c:v>60.05380245739596</c:v>
                </c:pt>
                <c:pt idx="1">
                  <c:v>43.566982071713142</c:v>
                </c:pt>
                <c:pt idx="2">
                  <c:v>89.607182940516267</c:v>
                </c:pt>
              </c:numCache>
            </c:numRef>
          </c:val>
          <c:extLst>
            <c:ext xmlns:c16="http://schemas.microsoft.com/office/drawing/2014/chart" uri="{C3380CC4-5D6E-409C-BE32-E72D297353CC}">
              <c16:uniqueId val="{00000000-9661-4937-B065-AEBB699B6C61}"/>
            </c:ext>
          </c:extLst>
        </c:ser>
        <c:ser>
          <c:idx val="0"/>
          <c:order val="1"/>
          <c:tx>
            <c:strRef>
              <c:f>集計!$AK$19</c:f>
              <c:strCache>
                <c:ptCount val="1"/>
                <c:pt idx="0">
                  <c:v>300～500万</c:v>
                </c:pt>
              </c:strCache>
            </c:strRef>
          </c:tx>
          <c:spPr>
            <a:solidFill>
              <a:schemeClr val="tx1">
                <a:lumMod val="65000"/>
                <a:lumOff val="3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集計!$AL$19:$AN$19</c:f>
              <c:numCache>
                <c:formatCode>#,##0_);[Red]\(#,##0\)</c:formatCode>
                <c:ptCount val="3"/>
                <c:pt idx="0">
                  <c:v>51.474687820625107</c:v>
                </c:pt>
                <c:pt idx="1">
                  <c:v>130.70094621513942</c:v>
                </c:pt>
                <c:pt idx="2">
                  <c:v>89.607182940516267</c:v>
                </c:pt>
              </c:numCache>
            </c:numRef>
          </c:val>
          <c:extLst>
            <c:ext xmlns:c16="http://schemas.microsoft.com/office/drawing/2014/chart" uri="{C3380CC4-5D6E-409C-BE32-E72D297353CC}">
              <c16:uniqueId val="{00000001-9661-4937-B065-AEBB699B6C61}"/>
            </c:ext>
          </c:extLst>
        </c:ser>
        <c:ser>
          <c:idx val="2"/>
          <c:order val="2"/>
          <c:tx>
            <c:strRef>
              <c:f>集計!$AK$20</c:f>
              <c:strCache>
                <c:ptCount val="1"/>
                <c:pt idx="0">
                  <c:v>500～700万</c:v>
                </c:pt>
              </c:strCache>
            </c:strRef>
          </c:tx>
          <c:spPr>
            <a:solidFill>
              <a:schemeClr val="bg1">
                <a:lumMod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集計!$AL$20:$AN$20</c:f>
              <c:numCache>
                <c:formatCode>#,##0_);[Red]\(#,##0\)</c:formatCode>
                <c:ptCount val="3"/>
                <c:pt idx="0">
                  <c:v>77.212031730937667</c:v>
                </c:pt>
                <c:pt idx="1">
                  <c:v>60.993774900398407</c:v>
                </c:pt>
                <c:pt idx="2">
                  <c:v>89.607182940516267</c:v>
                </c:pt>
              </c:numCache>
            </c:numRef>
          </c:val>
          <c:extLst>
            <c:ext xmlns:c16="http://schemas.microsoft.com/office/drawing/2014/chart" uri="{C3380CC4-5D6E-409C-BE32-E72D297353CC}">
              <c16:uniqueId val="{00000002-9661-4937-B065-AEBB699B6C61}"/>
            </c:ext>
          </c:extLst>
        </c:ser>
        <c:ser>
          <c:idx val="3"/>
          <c:order val="3"/>
          <c:tx>
            <c:strRef>
              <c:f>集計!$AK$21</c:f>
              <c:strCache>
                <c:ptCount val="1"/>
                <c:pt idx="0">
                  <c:v>700万円以上</c:v>
                </c:pt>
              </c:strCache>
            </c:strRef>
          </c:tx>
          <c:spPr>
            <a:solidFill>
              <a:schemeClr val="bg1">
                <a:lumMod val="8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集計!$AL$7:$AN$7</c:f>
              <c:strCache>
                <c:ptCount val="3"/>
                <c:pt idx="0">
                  <c:v>H20
(n=240)</c:v>
                </c:pt>
                <c:pt idx="1">
                  <c:v>H25
(n=253)</c:v>
                </c:pt>
                <c:pt idx="2">
                  <c:v>H30
(n=358)</c:v>
                </c:pt>
              </c:strCache>
            </c:strRef>
          </c:cat>
          <c:val>
            <c:numRef>
              <c:f>集計!$AL$21:$AN$21</c:f>
              <c:numCache>
                <c:formatCode>#,##0_);[Red]\(#,##0\)</c:formatCode>
                <c:ptCount val="3"/>
                <c:pt idx="0">
                  <c:v>60.05380245739596</c:v>
                </c:pt>
                <c:pt idx="1">
                  <c:v>17.426792828685258</c:v>
                </c:pt>
                <c:pt idx="2">
                  <c:v>0</c:v>
                </c:pt>
              </c:numCache>
            </c:numRef>
          </c:val>
          <c:extLst>
            <c:ext xmlns:c16="http://schemas.microsoft.com/office/drawing/2014/chart" uri="{C3380CC4-5D6E-409C-BE32-E72D297353CC}">
              <c16:uniqueId val="{00000003-9661-4937-B065-AEBB699B6C61}"/>
            </c:ext>
          </c:extLst>
        </c:ser>
        <c:dLbls>
          <c:showLegendKey val="0"/>
          <c:showVal val="0"/>
          <c:showCatName val="0"/>
          <c:showSerName val="0"/>
          <c:showPercent val="0"/>
          <c:showBubbleSize val="0"/>
        </c:dLbls>
        <c:gapWidth val="120"/>
        <c:overlap val="100"/>
        <c:serLines>
          <c:spPr>
            <a:ln w="6350" cap="flat" cmpd="sng" algn="ctr">
              <a:solidFill>
                <a:schemeClr val="tx1">
                  <a:lumMod val="50000"/>
                  <a:lumOff val="50000"/>
                </a:schemeClr>
              </a:solidFill>
              <a:round/>
            </a:ln>
            <a:effectLst/>
          </c:spPr>
        </c:serLines>
        <c:axId val="513654776"/>
        <c:axId val="513655760"/>
      </c:barChart>
      <c:catAx>
        <c:axId val="513654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5760"/>
        <c:crosses val="autoZero"/>
        <c:auto val="1"/>
        <c:lblAlgn val="ctr"/>
        <c:lblOffset val="100"/>
        <c:noMultiLvlLbl val="0"/>
      </c:catAx>
      <c:valAx>
        <c:axId val="513655760"/>
        <c:scaling>
          <c:orientation val="minMax"/>
        </c:scaling>
        <c:delete val="0"/>
        <c:axPos val="t"/>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13654776"/>
        <c:crosses val="autoZero"/>
        <c:crossBetween val="between"/>
      </c:valAx>
      <c:spPr>
        <a:noFill/>
        <a:ln>
          <a:noFill/>
        </a:ln>
        <a:effectLst/>
      </c:spPr>
    </c:plotArea>
    <c:legend>
      <c:legendPos val="b"/>
      <c:layout>
        <c:manualLayout>
          <c:xMode val="edge"/>
          <c:yMode val="edge"/>
          <c:x val="0.22108804113565636"/>
          <c:y val="0.91061072160500489"/>
          <c:w val="0.67896002970078873"/>
          <c:h val="5.6343002686868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34636</xdr:colOff>
      <xdr:row>38</xdr:row>
      <xdr:rowOff>0</xdr:rowOff>
    </xdr:from>
    <xdr:to>
      <xdr:col>5</xdr:col>
      <xdr:colOff>34636</xdr:colOff>
      <xdr:row>57</xdr:row>
      <xdr:rowOff>78685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34636</xdr:colOff>
      <xdr:row>60</xdr:row>
      <xdr:rowOff>0</xdr:rowOff>
    </xdr:from>
    <xdr:to>
      <xdr:col>5</xdr:col>
      <xdr:colOff>34636</xdr:colOff>
      <xdr:row>79</xdr:row>
      <xdr:rowOff>56030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38</xdr:row>
      <xdr:rowOff>0</xdr:rowOff>
    </xdr:from>
    <xdr:to>
      <xdr:col>10</xdr:col>
      <xdr:colOff>0</xdr:colOff>
      <xdr:row>57</xdr:row>
      <xdr:rowOff>78685</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60</xdr:row>
      <xdr:rowOff>0</xdr:rowOff>
    </xdr:from>
    <xdr:to>
      <xdr:col>10</xdr:col>
      <xdr:colOff>0</xdr:colOff>
      <xdr:row>79</xdr:row>
      <xdr:rowOff>56030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38</xdr:row>
      <xdr:rowOff>0</xdr:rowOff>
    </xdr:from>
    <xdr:to>
      <xdr:col>15</xdr:col>
      <xdr:colOff>0</xdr:colOff>
      <xdr:row>57</xdr:row>
      <xdr:rowOff>78685</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60</xdr:row>
      <xdr:rowOff>0</xdr:rowOff>
    </xdr:from>
    <xdr:to>
      <xdr:col>15</xdr:col>
      <xdr:colOff>0</xdr:colOff>
      <xdr:row>79</xdr:row>
      <xdr:rowOff>56030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38</xdr:row>
      <xdr:rowOff>0</xdr:rowOff>
    </xdr:from>
    <xdr:to>
      <xdr:col>20</xdr:col>
      <xdr:colOff>0</xdr:colOff>
      <xdr:row>57</xdr:row>
      <xdr:rowOff>78685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60</xdr:row>
      <xdr:rowOff>0</xdr:rowOff>
    </xdr:from>
    <xdr:to>
      <xdr:col>20</xdr:col>
      <xdr:colOff>0</xdr:colOff>
      <xdr:row>79</xdr:row>
      <xdr:rowOff>56030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38</xdr:row>
      <xdr:rowOff>0</xdr:rowOff>
    </xdr:from>
    <xdr:to>
      <xdr:col>25</xdr:col>
      <xdr:colOff>0</xdr:colOff>
      <xdr:row>57</xdr:row>
      <xdr:rowOff>78685</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60</xdr:row>
      <xdr:rowOff>0</xdr:rowOff>
    </xdr:from>
    <xdr:to>
      <xdr:col>25</xdr:col>
      <xdr:colOff>0</xdr:colOff>
      <xdr:row>79</xdr:row>
      <xdr:rowOff>56030</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0</xdr:colOff>
      <xdr:row>38</xdr:row>
      <xdr:rowOff>0</xdr:rowOff>
    </xdr:from>
    <xdr:to>
      <xdr:col>30</xdr:col>
      <xdr:colOff>0</xdr:colOff>
      <xdr:row>57</xdr:row>
      <xdr:rowOff>78685</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0</xdr:colOff>
      <xdr:row>60</xdr:row>
      <xdr:rowOff>0</xdr:rowOff>
    </xdr:from>
    <xdr:to>
      <xdr:col>30</xdr:col>
      <xdr:colOff>0</xdr:colOff>
      <xdr:row>79</xdr:row>
      <xdr:rowOff>56030</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0</xdr:colOff>
      <xdr:row>38</xdr:row>
      <xdr:rowOff>0</xdr:rowOff>
    </xdr:from>
    <xdr:to>
      <xdr:col>35</xdr:col>
      <xdr:colOff>0</xdr:colOff>
      <xdr:row>57</xdr:row>
      <xdr:rowOff>78685</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60</xdr:row>
      <xdr:rowOff>0</xdr:rowOff>
    </xdr:from>
    <xdr:to>
      <xdr:col>35</xdr:col>
      <xdr:colOff>0</xdr:colOff>
      <xdr:row>79</xdr:row>
      <xdr:rowOff>56030</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36</xdr:col>
      <xdr:colOff>0</xdr:colOff>
      <xdr:row>38</xdr:row>
      <xdr:rowOff>0</xdr:rowOff>
    </xdr:from>
    <xdr:to>
      <xdr:col>40</xdr:col>
      <xdr:colOff>0</xdr:colOff>
      <xdr:row>57</xdr:row>
      <xdr:rowOff>78685</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0</xdr:colOff>
      <xdr:row>60</xdr:row>
      <xdr:rowOff>0</xdr:rowOff>
    </xdr:from>
    <xdr:to>
      <xdr:col>40</xdr:col>
      <xdr:colOff>0</xdr:colOff>
      <xdr:row>79</xdr:row>
      <xdr:rowOff>56030</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49</xdr:row>
      <xdr:rowOff>170793</xdr:rowOff>
    </xdr:from>
    <xdr:to>
      <xdr:col>7</xdr:col>
      <xdr:colOff>361950</xdr:colOff>
      <xdr:row>52</xdr:row>
      <xdr:rowOff>19707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065329" y="11600793"/>
          <a:ext cx="0" cy="374431"/>
        </a:xfrm>
        <a:prstGeom prst="line">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52</xdr:row>
      <xdr:rowOff>123825</xdr:rowOff>
    </xdr:from>
    <xdr:to>
      <xdr:col>17</xdr:col>
      <xdr:colOff>0</xdr:colOff>
      <xdr:row>52</xdr:row>
      <xdr:rowOff>123827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5391150" y="12106275"/>
          <a:ext cx="6172200" cy="2"/>
        </a:xfrm>
        <a:prstGeom prst="line">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29</xdr:row>
      <xdr:rowOff>0</xdr:rowOff>
    </xdr:from>
    <xdr:to>
      <xdr:col>17</xdr:col>
      <xdr:colOff>1</xdr:colOff>
      <xdr:row>60</xdr:row>
      <xdr:rowOff>85726</xdr:rowOff>
    </xdr:to>
    <xdr:sp macro="" textlink="">
      <xdr:nvSpPr>
        <xdr:cNvPr id="5" name="フリーフォーム 4">
          <a:extLst>
            <a:ext uri="{FF2B5EF4-FFF2-40B4-BE49-F238E27FC236}">
              <a16:creationId xmlns:a16="http://schemas.microsoft.com/office/drawing/2014/main" id="{00000000-0008-0000-0100-000005000000}"/>
            </a:ext>
          </a:extLst>
        </xdr:cNvPr>
        <xdr:cNvSpPr/>
      </xdr:nvSpPr>
      <xdr:spPr>
        <a:xfrm>
          <a:off x="10191751" y="5857875"/>
          <a:ext cx="1371600" cy="7734301"/>
        </a:xfrm>
        <a:custGeom>
          <a:avLst/>
          <a:gdLst>
            <a:gd name="connsiteX0" fmla="*/ 0 w 847725"/>
            <a:gd name="connsiteY0" fmla="*/ 0 h 2000250"/>
            <a:gd name="connsiteX1" fmla="*/ 847725 w 847725"/>
            <a:gd name="connsiteY1" fmla="*/ 0 h 2000250"/>
            <a:gd name="connsiteX2" fmla="*/ 847725 w 847725"/>
            <a:gd name="connsiteY2" fmla="*/ 2000250 h 2000250"/>
            <a:gd name="connsiteX3" fmla="*/ 9525 w 847725"/>
            <a:gd name="connsiteY3" fmla="*/ 2000250 h 2000250"/>
          </a:gdLst>
          <a:ahLst/>
          <a:cxnLst>
            <a:cxn ang="0">
              <a:pos x="connsiteX0" y="connsiteY0"/>
            </a:cxn>
            <a:cxn ang="0">
              <a:pos x="connsiteX1" y="connsiteY1"/>
            </a:cxn>
            <a:cxn ang="0">
              <a:pos x="connsiteX2" y="connsiteY2"/>
            </a:cxn>
            <a:cxn ang="0">
              <a:pos x="connsiteX3" y="connsiteY3"/>
            </a:cxn>
          </a:cxnLst>
          <a:rect l="l" t="t" r="r" b="b"/>
          <a:pathLst>
            <a:path w="847725" h="2000250">
              <a:moveTo>
                <a:pt x="0" y="0"/>
              </a:moveTo>
              <a:lnTo>
                <a:pt x="847725" y="0"/>
              </a:lnTo>
              <a:lnTo>
                <a:pt x="847725" y="2000250"/>
              </a:lnTo>
              <a:lnTo>
                <a:pt x="9525" y="2000250"/>
              </a:lnTo>
            </a:path>
          </a:pathLst>
        </a:custGeom>
        <a:noFill/>
        <a:ln w="25400">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70</xdr:row>
      <xdr:rowOff>85726</xdr:rowOff>
    </xdr:from>
    <xdr:to>
      <xdr:col>14</xdr:col>
      <xdr:colOff>9525</xdr:colOff>
      <xdr:row>70</xdr:row>
      <xdr:rowOff>85727</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524375" y="12211051"/>
          <a:ext cx="7400925" cy="1"/>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466725</xdr:colOff>
      <xdr:row>68</xdr:row>
      <xdr:rowOff>57150</xdr:rowOff>
    </xdr:from>
    <xdr:to>
      <xdr:col>4</xdr:col>
      <xdr:colOff>466725</xdr:colOff>
      <xdr:row>69</xdr:row>
      <xdr:rowOff>104775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152900" y="11830050"/>
          <a:ext cx="0" cy="219075"/>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83</xdr:row>
      <xdr:rowOff>161925</xdr:rowOff>
    </xdr:from>
    <xdr:to>
      <xdr:col>8</xdr:col>
      <xdr:colOff>9525</xdr:colOff>
      <xdr:row>86</xdr:row>
      <xdr:rowOff>19050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7048500" y="14601825"/>
          <a:ext cx="0" cy="371475"/>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828675</xdr:colOff>
      <xdr:row>35</xdr:row>
      <xdr:rowOff>0</xdr:rowOff>
    </xdr:from>
    <xdr:to>
      <xdr:col>14</xdr:col>
      <xdr:colOff>0</xdr:colOff>
      <xdr:row>79</xdr:row>
      <xdr:rowOff>1</xdr:rowOff>
    </xdr:to>
    <xdr:sp macro="" textlink="">
      <xdr:nvSpPr>
        <xdr:cNvPr id="15" name="フリーフォーム 14">
          <a:extLst>
            <a:ext uri="{FF2B5EF4-FFF2-40B4-BE49-F238E27FC236}">
              <a16:creationId xmlns:a16="http://schemas.microsoft.com/office/drawing/2014/main" id="{00000000-0008-0000-0200-00000F000000}"/>
            </a:ext>
          </a:extLst>
        </xdr:cNvPr>
        <xdr:cNvSpPr/>
      </xdr:nvSpPr>
      <xdr:spPr>
        <a:xfrm>
          <a:off x="10382250" y="6086475"/>
          <a:ext cx="1533525" cy="7667626"/>
        </a:xfrm>
        <a:custGeom>
          <a:avLst/>
          <a:gdLst>
            <a:gd name="connsiteX0" fmla="*/ 0 w 847725"/>
            <a:gd name="connsiteY0" fmla="*/ 0 h 2000250"/>
            <a:gd name="connsiteX1" fmla="*/ 847725 w 847725"/>
            <a:gd name="connsiteY1" fmla="*/ 0 h 2000250"/>
            <a:gd name="connsiteX2" fmla="*/ 847725 w 847725"/>
            <a:gd name="connsiteY2" fmla="*/ 2000250 h 2000250"/>
            <a:gd name="connsiteX3" fmla="*/ 9525 w 847725"/>
            <a:gd name="connsiteY3" fmla="*/ 2000250 h 2000250"/>
          </a:gdLst>
          <a:ahLst/>
          <a:cxnLst>
            <a:cxn ang="0">
              <a:pos x="connsiteX0" y="connsiteY0"/>
            </a:cxn>
            <a:cxn ang="0">
              <a:pos x="connsiteX1" y="connsiteY1"/>
            </a:cxn>
            <a:cxn ang="0">
              <a:pos x="connsiteX2" y="connsiteY2"/>
            </a:cxn>
            <a:cxn ang="0">
              <a:pos x="connsiteX3" y="connsiteY3"/>
            </a:cxn>
          </a:cxnLst>
          <a:rect l="l" t="t" r="r" b="b"/>
          <a:pathLst>
            <a:path w="847725" h="2000250">
              <a:moveTo>
                <a:pt x="0" y="0"/>
              </a:moveTo>
              <a:lnTo>
                <a:pt x="847725" y="0"/>
              </a:lnTo>
              <a:lnTo>
                <a:pt x="847725" y="2000250"/>
              </a:lnTo>
              <a:lnTo>
                <a:pt x="9525" y="2000250"/>
              </a:lnTo>
            </a:path>
          </a:pathLst>
        </a:custGeom>
        <a:noFill/>
        <a:ln w="254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83</xdr:row>
      <xdr:rowOff>0</xdr:rowOff>
    </xdr:from>
    <xdr:to>
      <xdr:col>8</xdr:col>
      <xdr:colOff>0</xdr:colOff>
      <xdr:row>85</xdr:row>
      <xdr:rowOff>28575</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7038975" y="14497050"/>
          <a:ext cx="0" cy="371475"/>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466725</xdr:colOff>
      <xdr:row>67</xdr:row>
      <xdr:rowOff>76200</xdr:rowOff>
    </xdr:from>
    <xdr:to>
      <xdr:col>4</xdr:col>
      <xdr:colOff>466725</xdr:colOff>
      <xdr:row>68</xdr:row>
      <xdr:rowOff>123825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152900" y="11677650"/>
          <a:ext cx="0" cy="219075"/>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69</xdr:row>
      <xdr:rowOff>133352</xdr:rowOff>
    </xdr:from>
    <xdr:to>
      <xdr:col>18</xdr:col>
      <xdr:colOff>9525</xdr:colOff>
      <xdr:row>69</xdr:row>
      <xdr:rowOff>133353</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4533900" y="12077702"/>
          <a:ext cx="10744200" cy="1"/>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34</xdr:row>
      <xdr:rowOff>38100</xdr:rowOff>
    </xdr:from>
    <xdr:to>
      <xdr:col>18</xdr:col>
      <xdr:colOff>0</xdr:colOff>
      <xdr:row>78</xdr:row>
      <xdr:rowOff>0</xdr:rowOff>
    </xdr:to>
    <xdr:sp macro="" textlink="">
      <xdr:nvSpPr>
        <xdr:cNvPr id="5" name="フリーフォーム 4">
          <a:extLst>
            <a:ext uri="{FF2B5EF4-FFF2-40B4-BE49-F238E27FC236}">
              <a16:creationId xmlns:a16="http://schemas.microsoft.com/office/drawing/2014/main" id="{00000000-0008-0000-0300-000005000000}"/>
            </a:ext>
          </a:extLst>
        </xdr:cNvPr>
        <xdr:cNvSpPr/>
      </xdr:nvSpPr>
      <xdr:spPr>
        <a:xfrm>
          <a:off x="10391775" y="5953125"/>
          <a:ext cx="4876800" cy="7686675"/>
        </a:xfrm>
        <a:custGeom>
          <a:avLst/>
          <a:gdLst>
            <a:gd name="connsiteX0" fmla="*/ 0 w 847725"/>
            <a:gd name="connsiteY0" fmla="*/ 0 h 2000250"/>
            <a:gd name="connsiteX1" fmla="*/ 847725 w 847725"/>
            <a:gd name="connsiteY1" fmla="*/ 0 h 2000250"/>
            <a:gd name="connsiteX2" fmla="*/ 847725 w 847725"/>
            <a:gd name="connsiteY2" fmla="*/ 2000250 h 2000250"/>
            <a:gd name="connsiteX3" fmla="*/ 9525 w 847725"/>
            <a:gd name="connsiteY3" fmla="*/ 2000250 h 2000250"/>
          </a:gdLst>
          <a:ahLst/>
          <a:cxnLst>
            <a:cxn ang="0">
              <a:pos x="connsiteX0" y="connsiteY0"/>
            </a:cxn>
            <a:cxn ang="0">
              <a:pos x="connsiteX1" y="connsiteY1"/>
            </a:cxn>
            <a:cxn ang="0">
              <a:pos x="connsiteX2" y="connsiteY2"/>
            </a:cxn>
            <a:cxn ang="0">
              <a:pos x="connsiteX3" y="connsiteY3"/>
            </a:cxn>
          </a:cxnLst>
          <a:rect l="l" t="t" r="r" b="b"/>
          <a:pathLst>
            <a:path w="847725" h="2000250">
              <a:moveTo>
                <a:pt x="0" y="0"/>
              </a:moveTo>
              <a:lnTo>
                <a:pt x="847725" y="0"/>
              </a:lnTo>
              <a:lnTo>
                <a:pt x="847725" y="2000250"/>
              </a:lnTo>
              <a:lnTo>
                <a:pt x="9525" y="2000250"/>
              </a:lnTo>
            </a:path>
          </a:pathLst>
        </a:custGeom>
        <a:noFill/>
        <a:ln w="254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60"/>
  <sheetViews>
    <sheetView tabSelected="1" zoomScale="85" zoomScaleNormal="85" zoomScaleSheetLayoutView="85" workbookViewId="0"/>
  </sheetViews>
  <sheetFormatPr defaultRowHeight="13.5"/>
  <cols>
    <col min="1" max="1" width="12.875" customWidth="1"/>
    <col min="2" max="2" width="20.875" customWidth="1"/>
    <col min="3" max="5" width="14.75" customWidth="1"/>
    <col min="6" max="6" width="9" customWidth="1"/>
    <col min="7" max="7" width="20.875" customWidth="1"/>
    <col min="8" max="10" width="14.75" customWidth="1"/>
    <col min="11" max="11" width="9" customWidth="1"/>
    <col min="12" max="12" width="20.875" customWidth="1"/>
    <col min="13" max="15" width="14.75" customWidth="1"/>
    <col min="16" max="16" width="9" customWidth="1"/>
    <col min="17" max="17" width="20.875" customWidth="1"/>
    <col min="18" max="20" width="14.75" customWidth="1"/>
    <col min="21" max="21" width="9" customWidth="1"/>
    <col min="22" max="22" width="20.875" customWidth="1"/>
    <col min="23" max="25" width="14.75" customWidth="1"/>
    <col min="26" max="26" width="9" customWidth="1"/>
    <col min="27" max="27" width="20.875" customWidth="1"/>
    <col min="28" max="30" width="14.75" customWidth="1"/>
    <col min="31" max="31" width="9" customWidth="1"/>
    <col min="32" max="32" width="20.875" customWidth="1"/>
    <col min="33" max="35" width="14.75" customWidth="1"/>
    <col min="36" max="36" width="9" customWidth="1"/>
    <col min="37" max="37" width="20.875" customWidth="1"/>
    <col min="38" max="40" width="14.75" customWidth="1"/>
    <col min="41" max="41" width="9" customWidth="1"/>
  </cols>
  <sheetData>
    <row r="2" spans="2:46" s="7" customFormat="1" ht="17.25">
      <c r="B2" s="6" t="s">
        <v>182</v>
      </c>
      <c r="G2" s="6"/>
      <c r="L2" s="6"/>
      <c r="Q2" s="6"/>
      <c r="V2" s="6"/>
      <c r="AA2" s="6"/>
      <c r="AF2" s="6"/>
      <c r="AK2" s="6"/>
      <c r="AP2"/>
      <c r="AR2"/>
      <c r="AT2"/>
    </row>
    <row r="3" spans="2:46" ht="14.25" thickBot="1"/>
    <row r="4" spans="2:46" ht="20.100000000000001" customHeight="1" thickBot="1">
      <c r="B4" s="247" t="s">
        <v>158</v>
      </c>
      <c r="C4" s="248"/>
      <c r="D4" s="248"/>
      <c r="E4" s="249"/>
      <c r="G4" s="247" t="s">
        <v>159</v>
      </c>
      <c r="H4" s="248"/>
      <c r="I4" s="248"/>
      <c r="J4" s="249"/>
      <c r="L4" s="247" t="s">
        <v>160</v>
      </c>
      <c r="M4" s="248"/>
      <c r="N4" s="248"/>
      <c r="O4" s="249"/>
      <c r="Q4" s="247" t="s">
        <v>161</v>
      </c>
      <c r="R4" s="248"/>
      <c r="S4" s="248"/>
      <c r="T4" s="249"/>
      <c r="V4" s="247" t="s">
        <v>162</v>
      </c>
      <c r="W4" s="248"/>
      <c r="X4" s="248"/>
      <c r="Y4" s="249"/>
      <c r="AA4" s="247" t="s">
        <v>163</v>
      </c>
      <c r="AB4" s="248"/>
      <c r="AC4" s="248"/>
      <c r="AD4" s="249"/>
      <c r="AF4" s="247" t="s">
        <v>164</v>
      </c>
      <c r="AG4" s="248"/>
      <c r="AH4" s="248"/>
      <c r="AI4" s="249"/>
      <c r="AK4" s="247" t="s">
        <v>165</v>
      </c>
      <c r="AL4" s="248"/>
      <c r="AM4" s="248"/>
      <c r="AN4" s="249"/>
    </row>
    <row r="6" spans="2:46" ht="16.5" customHeight="1">
      <c r="B6" s="28" t="s">
        <v>37</v>
      </c>
      <c r="G6" s="28" t="s">
        <v>37</v>
      </c>
      <c r="L6" s="28" t="s">
        <v>37</v>
      </c>
      <c r="Q6" s="28" t="s">
        <v>37</v>
      </c>
      <c r="V6" s="28" t="s">
        <v>37</v>
      </c>
      <c r="AA6" s="28" t="s">
        <v>37</v>
      </c>
      <c r="AF6" s="28" t="s">
        <v>37</v>
      </c>
      <c r="AK6" s="28" t="s">
        <v>37</v>
      </c>
    </row>
    <row r="7" spans="2:46" ht="32.25" customHeight="1">
      <c r="B7" s="37"/>
      <c r="C7" s="36" t="str">
        <f>"H20"&amp;CHAR(10)&amp;C36</f>
        <v>H20
(n=334,929)</v>
      </c>
      <c r="D7" s="36" t="str">
        <f>"H25"&amp;CHAR(10)&amp;D36</f>
        <v>H25
(n=318,675)</v>
      </c>
      <c r="E7" s="36" t="str">
        <f>"H30"&amp;CHAR(10)&amp;E36</f>
        <v>H30
(n=369,002)</v>
      </c>
      <c r="G7" s="37"/>
      <c r="H7" s="36" t="str">
        <f>"H20"&amp;CHAR(10)&amp;H36</f>
        <v>H20
(n=185,815)</v>
      </c>
      <c r="I7" s="36" t="str">
        <f>"H25"&amp;CHAR(10)&amp;I36</f>
        <v>H25
(n=171,436)</v>
      </c>
      <c r="J7" s="36" t="str">
        <f>"H30"&amp;CHAR(10)&amp;J36</f>
        <v>H30
(n=218,821)</v>
      </c>
      <c r="L7" s="37"/>
      <c r="M7" s="36" t="str">
        <f>"H20"&amp;CHAR(10)&amp;M36</f>
        <v>H20
(n=74,261)</v>
      </c>
      <c r="N7" s="36" t="str">
        <f>"H25"&amp;CHAR(10)&amp;N36</f>
        <v>H25
(n=77,602)</v>
      </c>
      <c r="O7" s="36" t="str">
        <f>"H30"&amp;CHAR(10)&amp;O36</f>
        <v>H30
(n=84,141)</v>
      </c>
      <c r="Q7" s="37"/>
      <c r="R7" s="36" t="str">
        <f>"H20"&amp;CHAR(10)&amp;R36</f>
        <v>H20
(n=41,566)</v>
      </c>
      <c r="S7" s="36" t="str">
        <f>"H25"&amp;CHAR(10)&amp;S36</f>
        <v>H25
(n=40,613)</v>
      </c>
      <c r="T7" s="36" t="str">
        <f>"H30"&amp;CHAR(10)&amp;T36</f>
        <v>H30
(n=41,309)</v>
      </c>
      <c r="V7" s="37"/>
      <c r="W7" s="36" t="str">
        <f>"H20"&amp;CHAR(10)&amp;W36</f>
        <v>H20
(n=25,480)</v>
      </c>
      <c r="X7" s="36" t="str">
        <f>"H25"&amp;CHAR(10)&amp;X36</f>
        <v>H25
(n=22,359)</v>
      </c>
      <c r="Y7" s="36" t="str">
        <f>"H30"&amp;CHAR(10)&amp;Y36</f>
        <v>H30
(n=19,086)</v>
      </c>
      <c r="AA7" s="37"/>
      <c r="AB7" s="36" t="str">
        <f>"H20"&amp;CHAR(10)&amp;AB36</f>
        <v>H20
(n=6,117)</v>
      </c>
      <c r="AC7" s="36" t="str">
        <f>"H25"&amp;CHAR(10)&amp;AC36</f>
        <v>H25
(n=5,472)</v>
      </c>
      <c r="AD7" s="36" t="str">
        <f>"H30"&amp;CHAR(10)&amp;AD36</f>
        <v>H30
(n=4,480)</v>
      </c>
      <c r="AF7" s="37"/>
      <c r="AG7" s="36" t="str">
        <f>"H20"&amp;CHAR(10)&amp;AG36</f>
        <v>H20
(n=1,450)</v>
      </c>
      <c r="AH7" s="36" t="str">
        <f>"H25"&amp;CHAR(10)&amp;AH36</f>
        <v>H25
(n=941)</v>
      </c>
      <c r="AI7" s="36" t="str">
        <f>"H30"&amp;CHAR(10)&amp;AI36</f>
        <v>H30
(n=627)</v>
      </c>
      <c r="AK7" s="37"/>
      <c r="AL7" s="36" t="str">
        <f>"H20"&amp;CHAR(10)&amp;AL36</f>
        <v>H20
(n=240)</v>
      </c>
      <c r="AM7" s="36" t="str">
        <f>"H25"&amp;CHAR(10)&amp;AM36</f>
        <v>H25
(n=253)</v>
      </c>
      <c r="AN7" s="36" t="str">
        <f>"H30"&amp;CHAR(10)&amp;AN36</f>
        <v>H30
(n=358)</v>
      </c>
    </row>
    <row r="8" spans="2:46">
      <c r="B8" s="5" t="s">
        <v>38</v>
      </c>
      <c r="C8" s="135">
        <f>'統計データ入力シート（H20住調）'!E89</f>
        <v>342830</v>
      </c>
      <c r="D8" s="32">
        <f>'統計データ入力シート（H25住調）'!E90</f>
        <v>349930</v>
      </c>
      <c r="E8" s="32">
        <f>'統計データ入力シート（H30住調）'!H58</f>
        <v>399200</v>
      </c>
      <c r="G8" s="5" t="s">
        <v>38</v>
      </c>
      <c r="H8" s="135">
        <f>'統計データ入力シート（H20住調）'!F89</f>
        <v>192223.64255148769</v>
      </c>
      <c r="I8" s="32">
        <f>'統計データ入力シート（H25住調）'!F90</f>
        <v>195467.6217629482</v>
      </c>
      <c r="J8" s="32">
        <f>'統計データ入力シート（H30住調）'!I58</f>
        <v>243731.53759820428</v>
      </c>
      <c r="L8" s="5" t="s">
        <v>38</v>
      </c>
      <c r="M8" s="135">
        <f>'統計データ入力シート（H20住調）'!G89</f>
        <v>75195.939791296507</v>
      </c>
      <c r="N8" s="32">
        <f>'統計データ入力シート（H25住調）'!G90</f>
        <v>81618.384213147408</v>
      </c>
      <c r="O8" s="32">
        <f>'統計データ入力シート（H30住調）'!J58</f>
        <v>87546.217732884397</v>
      </c>
      <c r="Q8" s="5" t="s">
        <v>38</v>
      </c>
      <c r="R8" s="135">
        <f>'統計データ入力シート（H20住調）'!H89</f>
        <v>41806.025624984359</v>
      </c>
      <c r="S8" s="32">
        <f>'統計データ入力シート（H25住調）'!H90</f>
        <v>42129.271663346612</v>
      </c>
      <c r="T8" s="32">
        <f>'統計データ入力シート（H30住調）'!K58</f>
        <v>42115.375982042649</v>
      </c>
      <c r="V8" s="5" t="s">
        <v>38</v>
      </c>
      <c r="W8" s="135">
        <f>'統計データ入力シート（H20住調）'!I89</f>
        <v>25703.027451765473</v>
      </c>
      <c r="X8" s="32">
        <f>'統計データ入力シート（H25住調）'!I90</f>
        <v>23561.023904382469</v>
      </c>
      <c r="Y8" s="32">
        <f>'統計データ入力シート（H30住調）'!L58</f>
        <v>19534.365881032547</v>
      </c>
      <c r="AA8" s="5" t="s">
        <v>38</v>
      </c>
      <c r="AB8" s="135">
        <f>'統計データ入力シート（H20住調）'!J89</f>
        <v>6159.8043092014714</v>
      </c>
      <c r="AC8" s="32">
        <f>'統計データ入力シート（H25住調）'!J90</f>
        <v>5794.4086155378482</v>
      </c>
      <c r="AD8" s="32">
        <f>'統計データ入力シート（H30住調）'!M58</f>
        <v>5197.2166105499437</v>
      </c>
      <c r="AF8" s="5" t="s">
        <v>38</v>
      </c>
      <c r="AG8" s="135">
        <f>'統計データ入力シート（H20住調）'!K89</f>
        <v>1467.0286028878156</v>
      </c>
      <c r="AH8" s="32">
        <f>'統計データ入力シート（H25住調）'!K90</f>
        <v>1089.1745517928287</v>
      </c>
      <c r="AI8" s="32">
        <f>'統計データ入力シート（H30住調）'!N58</f>
        <v>627.25028058361386</v>
      </c>
      <c r="AK8" s="5" t="s">
        <v>38</v>
      </c>
      <c r="AL8" s="135">
        <f>'統計データ入力シート（H20住調）'!L89</f>
        <v>274.53166837666726</v>
      </c>
      <c r="AM8" s="32">
        <f>'統計データ入力シート（H25住調）'!L90</f>
        <v>270.11528884462149</v>
      </c>
      <c r="AN8" s="32">
        <f>'統計データ入力シート（H30住調）'!O58</f>
        <v>358.42873176206507</v>
      </c>
    </row>
    <row r="9" spans="2:46">
      <c r="B9" s="38" t="s">
        <v>43</v>
      </c>
      <c r="C9" s="134">
        <f>'統計データ入力シート（H20住調）'!E90</f>
        <v>188877.78784314706</v>
      </c>
      <c r="D9" s="134">
        <f>'統計データ入力シート（H25住調）'!E91</f>
        <v>183077.17206175296</v>
      </c>
      <c r="E9" s="134">
        <f>'統計データ入力シート（H30住調）'!H59</f>
        <v>201884.98316498316</v>
      </c>
      <c r="G9" s="38" t="s">
        <v>43</v>
      </c>
      <c r="H9" s="134">
        <f>'統計データ入力シート（H20住調）'!F90</f>
        <v>129244.36200295288</v>
      </c>
      <c r="I9" s="134">
        <f>'統計データ入力シート（H25住調）'!F91</f>
        <v>120933.22883466135</v>
      </c>
      <c r="J9" s="134">
        <f>'統計データ入力シート（H30住調）'!I59</f>
        <v>147403.81593714928</v>
      </c>
      <c r="L9" s="38" t="s">
        <v>43</v>
      </c>
      <c r="M9" s="134">
        <f>'統計データ入力シート（H20住調）'!G90</f>
        <v>36778.664447836643</v>
      </c>
      <c r="N9" s="134">
        <f>'統計データ入力シート（H25住調）'!G91</f>
        <v>40979.103336653381</v>
      </c>
      <c r="O9" s="134">
        <f>'統計データ入力シート（H30住調）'!J59</f>
        <v>38083.052749719413</v>
      </c>
      <c r="Q9" s="38" t="s">
        <v>43</v>
      </c>
      <c r="R9" s="134">
        <f>'統計データ入力シート（H20住調）'!H90</f>
        <v>14721.760716698782</v>
      </c>
      <c r="S9" s="134">
        <f>'統計データ入力シート（H25住調）'!H91</f>
        <v>14760.493525896414</v>
      </c>
      <c r="T9" s="134">
        <f>'統計データ入力シート（H30住調）'!K59</f>
        <v>11828.148148148148</v>
      </c>
      <c r="V9" s="38" t="s">
        <v>43</v>
      </c>
      <c r="W9" s="134">
        <f>'統計データ入力シート（H20住調）'!I90</f>
        <v>6134.0669652911592</v>
      </c>
      <c r="X9" s="134">
        <f>'統計データ入力シート（H25住調）'!I91</f>
        <v>4827.2216135458166</v>
      </c>
      <c r="Y9" s="134">
        <f>'統計データ入力シート（H30住調）'!L59</f>
        <v>3494.6801346801344</v>
      </c>
      <c r="AA9" s="38" t="s">
        <v>43</v>
      </c>
      <c r="AB9" s="134">
        <f>'統計データ入力シート（H20住調）'!J90</f>
        <v>1707.2438127173994</v>
      </c>
      <c r="AC9" s="134">
        <f>'統計データ入力シート（H25住調）'!J91</f>
        <v>1211.1621015936255</v>
      </c>
      <c r="AD9" s="134">
        <f>'統計データ入力シート（H30住調）'!M59</f>
        <v>896.0718294051627</v>
      </c>
      <c r="AF9" s="38" t="s">
        <v>43</v>
      </c>
      <c r="AG9" s="134">
        <f>'統計データ入力シート（H20住調）'!K90</f>
        <v>248.79432446635468</v>
      </c>
      <c r="AH9" s="134">
        <f>'統計データ入力シート（H25住調）'!K91</f>
        <v>322.39566733067727</v>
      </c>
      <c r="AI9" s="134">
        <f>'統計データ入力シート（H30住調）'!N59</f>
        <v>89.607182940516267</v>
      </c>
      <c r="AK9" s="38" t="s">
        <v>43</v>
      </c>
      <c r="AL9" s="134">
        <f>'統計データ入力シート（H20住調）'!L90</f>
        <v>60.05380245739596</v>
      </c>
      <c r="AM9" s="134">
        <f>'統計データ入力シート（H25住調）'!L91</f>
        <v>43.566982071713142</v>
      </c>
      <c r="AN9" s="134">
        <f>'統計データ入力シート（H30住調）'!O59</f>
        <v>89.607182940516267</v>
      </c>
    </row>
    <row r="10" spans="2:46">
      <c r="B10" s="39" t="s">
        <v>144</v>
      </c>
      <c r="C10" s="46">
        <f>'統計データ入力シート（H20住調）'!E91</f>
        <v>96386.352944120517</v>
      </c>
      <c r="D10" s="46">
        <f>'統計データ入力シート（H25住調）'!E92</f>
        <v>86532.739790836655</v>
      </c>
      <c r="E10" s="46">
        <f>'統計データ入力シート（H30住調）'!H60</f>
        <v>104481.97530864198</v>
      </c>
      <c r="G10" s="39" t="s">
        <v>144</v>
      </c>
      <c r="H10" s="46">
        <f>'統計データ入力シート（H20住調）'!F91</f>
        <v>42157.769325091962</v>
      </c>
      <c r="I10" s="46">
        <f>'統計データ入力シート（H25住調）'!F92</f>
        <v>35019.140189243029</v>
      </c>
      <c r="J10" s="46">
        <f>'統計データ入力シート（H30住調）'!I60</f>
        <v>52061.773288439952</v>
      </c>
      <c r="L10" s="39" t="s">
        <v>144</v>
      </c>
      <c r="M10" s="46">
        <f>'統計データ入力シート（H20住調）'!G91</f>
        <v>24690.69192462651</v>
      </c>
      <c r="N10" s="46">
        <f>'統計データ入力シート（H25住調）'!G92</f>
        <v>24136.108067729081</v>
      </c>
      <c r="O10" s="46">
        <f>'統計データ入力シート（H30住調）'!J60</f>
        <v>27150.976430976432</v>
      </c>
      <c r="Q10" s="39" t="s">
        <v>144</v>
      </c>
      <c r="R10" s="46">
        <f>'統計データ入力シート（H20住調）'!H91</f>
        <v>16497.637446510347</v>
      </c>
      <c r="S10" s="46">
        <f>'統計データ入力シート（H25住調）'!H92</f>
        <v>15396.571464143426</v>
      </c>
      <c r="T10" s="46">
        <f>'統計データ入力シート（H30住調）'!K60</f>
        <v>15770.864197530864</v>
      </c>
      <c r="V10" s="39" t="s">
        <v>144</v>
      </c>
      <c r="W10" s="46">
        <f>'統計データ入力シート（H20住調）'!I91</f>
        <v>9968.9312079277297</v>
      </c>
      <c r="X10" s="46">
        <f>'統計データ入力シート（H25住調）'!I92</f>
        <v>9096.7858565737042</v>
      </c>
      <c r="Y10" s="46">
        <f>'統計データ入力シート（H30住調）'!L60</f>
        <v>7437.3961840628508</v>
      </c>
      <c r="AA10" s="39" t="s">
        <v>144</v>
      </c>
      <c r="AB10" s="46">
        <f>'統計データ入力シート（H20住調）'!J91</f>
        <v>2462.2059007532343</v>
      </c>
      <c r="AC10" s="46">
        <f>'統計データ入力シート（H25住調）'!J92</f>
        <v>2396.1840139442229</v>
      </c>
      <c r="AD10" s="46">
        <f>'統計データ入力シート（H30住調）'!M60</f>
        <v>1702.5364758698092</v>
      </c>
      <c r="AF10" s="39" t="s">
        <v>144</v>
      </c>
      <c r="AG10" s="46">
        <f>'統計データ入力シート（H20住調）'!K91</f>
        <v>566.22156602687619</v>
      </c>
      <c r="AH10" s="46">
        <f>'統計データ入力シート（H25住調）'!K92</f>
        <v>357.24925298804777</v>
      </c>
      <c r="AI10" s="46">
        <f>'統計データ入力シート（H30住調）'!N60</f>
        <v>268.82154882154884</v>
      </c>
      <c r="AK10" s="39" t="s">
        <v>144</v>
      </c>
      <c r="AL10" s="46">
        <f>'統計データ入力シート（H20住調）'!L91</f>
        <v>51.474687820625107</v>
      </c>
      <c r="AM10" s="46">
        <f>'統計データ入力シート（H25住調）'!L92</f>
        <v>130.70094621513942</v>
      </c>
      <c r="AN10" s="46">
        <f>'統計データ入力シート（H30住調）'!O60</f>
        <v>89.607182940516267</v>
      </c>
    </row>
    <row r="11" spans="2:46">
      <c r="B11" s="39" t="s">
        <v>39</v>
      </c>
      <c r="C11" s="46">
        <f>'統計データ入力シート（H20住調）'!E92</f>
        <v>31159.344360751733</v>
      </c>
      <c r="D11" s="46">
        <f>'統計データ入力シート（H25住調）'!E93</f>
        <v>31098.111802788844</v>
      </c>
      <c r="E11" s="46">
        <f>'統計データ入力シート（H30住調）'!H61</f>
        <v>38710.303030303032</v>
      </c>
      <c r="G11" s="39" t="s">
        <v>39</v>
      </c>
      <c r="H11" s="46">
        <f>'統計データ入力シート（H20住調）'!F92</f>
        <v>9334.0767248066859</v>
      </c>
      <c r="I11" s="46">
        <f>'統計データ入力シート（H25住調）'!F93</f>
        <v>10839.465139442231</v>
      </c>
      <c r="J11" s="46">
        <f>'統計データ入力シート（H30住調）'!I61</f>
        <v>12186.576879910213</v>
      </c>
      <c r="L11" s="39" t="s">
        <v>39</v>
      </c>
      <c r="M11" s="46">
        <f>'統計データ入力シート（H20住調）'!G92</f>
        <v>8021.4721853807459</v>
      </c>
      <c r="N11" s="46">
        <f>'統計データ入力シート（H25住調）'!G93</f>
        <v>7397.6735557768916</v>
      </c>
      <c r="O11" s="46">
        <f>'統計データ入力シート（H30住調）'!J61</f>
        <v>11917.755331088665</v>
      </c>
      <c r="Q11" s="39" t="s">
        <v>39</v>
      </c>
      <c r="R11" s="46">
        <f>'統計データ入力シート（H20住調）'!H92</f>
        <v>6451.4942068516802</v>
      </c>
      <c r="S11" s="46">
        <f>'統計データ入力シート（H25住調）'!H93</f>
        <v>6439.1999501992032</v>
      </c>
      <c r="T11" s="46">
        <f>'統計データ入力シート（H30住調）'!K61</f>
        <v>8154.2536475869811</v>
      </c>
      <c r="V11" s="39" t="s">
        <v>39</v>
      </c>
      <c r="W11" s="46">
        <f>'統計データ入力シート（H20住調）'!I92</f>
        <v>5636.4783163584498</v>
      </c>
      <c r="X11" s="46">
        <f>'統計データ入力シート（H25住調）'!I93</f>
        <v>5018.9163346613541</v>
      </c>
      <c r="Y11" s="46">
        <f>'統計データ入力シート（H30住調）'!L61</f>
        <v>5018.0022446689109</v>
      </c>
      <c r="AA11" s="39" t="s">
        <v>39</v>
      </c>
      <c r="AB11" s="46">
        <f>'統計データ入力シート（H20住調）'!J92</f>
        <v>1209.6551637846901</v>
      </c>
      <c r="AC11" s="46">
        <f>'統計データ入力シート（H25住調）'!J93</f>
        <v>1176.3085159362549</v>
      </c>
      <c r="AD11" s="46">
        <f>'統計データ入力シート（H30住調）'!M61</f>
        <v>1344.1077441077441</v>
      </c>
      <c r="AF11" s="39" t="s">
        <v>39</v>
      </c>
      <c r="AG11" s="46">
        <f>'統計データ入力シート（H20住調）'!K92</f>
        <v>437.53484647531343</v>
      </c>
      <c r="AH11" s="46">
        <f>'統計データ入力シート（H25住調）'!K93</f>
        <v>156.84113545816732</v>
      </c>
      <c r="AI11" s="46">
        <f>'統計データ入力シート（H30住調）'!N61</f>
        <v>179.21436588103253</v>
      </c>
      <c r="AK11" s="39" t="s">
        <v>39</v>
      </c>
      <c r="AL11" s="46">
        <f>'統計データ入力シート（H20住調）'!L92</f>
        <v>77.212031730937667</v>
      </c>
      <c r="AM11" s="46">
        <f>'統計データ入力シート（H25住調）'!L93</f>
        <v>60.993774900398407</v>
      </c>
      <c r="AN11" s="46">
        <f>'統計データ入力シート（H30住調）'!O61</f>
        <v>89.607182940516267</v>
      </c>
    </row>
    <row r="12" spans="2:46">
      <c r="B12" s="39" t="s">
        <v>40</v>
      </c>
      <c r="C12" s="46">
        <f>'統計データ入力シート（H20住調）'!E93</f>
        <v>14498.703736142739</v>
      </c>
      <c r="D12" s="46">
        <f>'統計データ入力シート（H25住調）'!E94</f>
        <v>12930.680278884462</v>
      </c>
      <c r="E12" s="46">
        <f>'統計データ入力シート（H30住調）'!H62</f>
        <v>17473.400673400673</v>
      </c>
      <c r="G12" s="39" t="s">
        <v>40</v>
      </c>
      <c r="H12" s="46">
        <f>'統計データ入力シート（H20住調）'!F93</f>
        <v>3946.3927329145918</v>
      </c>
      <c r="I12" s="46">
        <f>'統計データ入力シート（H25住調）'!F94</f>
        <v>3154.2495019920316</v>
      </c>
      <c r="J12" s="46">
        <f>'統計データ入力シート（H30住調）'!I62</f>
        <v>4928.3950617283954</v>
      </c>
      <c r="L12" s="39" t="s">
        <v>40</v>
      </c>
      <c r="M12" s="46">
        <f>'統計データ入力シート（H20住調）'!G93</f>
        <v>3766.2313255424037</v>
      </c>
      <c r="N12" s="46">
        <f>'統計データ入力シート（H25住調）'!G94</f>
        <v>3807.7542330677288</v>
      </c>
      <c r="O12" s="46">
        <f>'統計データ入力シート（H30住調）'!J62</f>
        <v>5376.4309764309764</v>
      </c>
      <c r="Q12" s="39" t="s">
        <v>40</v>
      </c>
      <c r="R12" s="46">
        <f>'統計データ入力シート（H20住調）'!H93</f>
        <v>3062.7439253271941</v>
      </c>
      <c r="S12" s="46">
        <f>'統計データ入力シート（H25住調）'!H94</f>
        <v>3032.2619521912347</v>
      </c>
      <c r="T12" s="46">
        <f>'統計データ入力シート（H30住調）'!K62</f>
        <v>4301.1447811447815</v>
      </c>
      <c r="V12" s="39" t="s">
        <v>40</v>
      </c>
      <c r="W12" s="46">
        <f>'統計データ入力シート（H20住調）'!I93</f>
        <v>2994.111008233027</v>
      </c>
      <c r="X12" s="46">
        <f>'統計データ入力シート（H25住調）'!I94</f>
        <v>2492.0313745019921</v>
      </c>
      <c r="Y12" s="46">
        <f>'統計データ入力シート（H30住調）'!L62</f>
        <v>2240.1795735129067</v>
      </c>
      <c r="AA12" s="39" t="s">
        <v>40</v>
      </c>
      <c r="AB12" s="46">
        <f>'統計データ入力シート（H20住調）'!J93</f>
        <v>574.80068066364709</v>
      </c>
      <c r="AC12" s="46">
        <f>'統計データ入力シート（H25住調）'!J94</f>
        <v>374.67604581673305</v>
      </c>
      <c r="AD12" s="46">
        <f>'統計データ入力シート（H30住調）'!M62</f>
        <v>448.03591470258135</v>
      </c>
      <c r="AF12" s="39" t="s">
        <v>40</v>
      </c>
      <c r="AG12" s="46">
        <f>'統計データ入力シート（H20住調）'!K93</f>
        <v>137.26583418833363</v>
      </c>
      <c r="AH12" s="46">
        <f>'統計データ入力シート（H25住調）'!K94</f>
        <v>78.420567729083658</v>
      </c>
      <c r="AI12" s="46">
        <f>'統計データ入力シート（H30住調）'!N62</f>
        <v>89.607182940516267</v>
      </c>
      <c r="AK12" s="39" t="s">
        <v>40</v>
      </c>
      <c r="AL12" s="46">
        <f>'統計データ入力シート（H20住調）'!L93</f>
        <v>25.737343910312553</v>
      </c>
      <c r="AM12" s="46">
        <f>'統計データ入力シート（H25住調）'!L94</f>
        <v>0</v>
      </c>
      <c r="AN12" s="46">
        <f>'統計データ入力シート（H30住調）'!O62</f>
        <v>0</v>
      </c>
    </row>
    <row r="13" spans="2:46">
      <c r="B13" s="39" t="s">
        <v>41</v>
      </c>
      <c r="C13" s="46">
        <f>'統計データ入力シート（H20住調）'!E94</f>
        <v>3380.1711668877156</v>
      </c>
      <c r="D13" s="46">
        <f>'統計データ入力シート（H25住調）'!E95</f>
        <v>4269.5642430278886</v>
      </c>
      <c r="E13" s="46">
        <f>'統計データ入力シート（H30住調）'!H63</f>
        <v>5107.6094276094273</v>
      </c>
      <c r="G13" s="39" t="s">
        <v>41</v>
      </c>
      <c r="H13" s="46">
        <f>'統計データ入力シート（H20住調）'!F94</f>
        <v>1029.4937564125021</v>
      </c>
      <c r="I13" s="46">
        <f>'統計データ入力シート（H25住調）'!F95</f>
        <v>1272.1558764940239</v>
      </c>
      <c r="J13" s="46">
        <f>'統計データ入力シート（H30住調）'!I63</f>
        <v>1702.5364758698092</v>
      </c>
      <c r="L13" s="39" t="s">
        <v>41</v>
      </c>
      <c r="M13" s="46">
        <f>'統計データ入力シート（H20住調）'!G94</f>
        <v>789.27854658291835</v>
      </c>
      <c r="N13" s="46">
        <f>'統計データ入力シート（H25住調）'!G95</f>
        <v>1019.4673804780876</v>
      </c>
      <c r="O13" s="46">
        <f>'統計データ入力シート（H30住調）'!J63</f>
        <v>1344.1077441077441</v>
      </c>
      <c r="Q13" s="39" t="s">
        <v>41</v>
      </c>
      <c r="R13" s="46">
        <f>'統計データ入力シート（H20住調）'!H94</f>
        <v>712.06651485198063</v>
      </c>
      <c r="S13" s="46">
        <f>'統計データ入力シート（H25住調）'!H95</f>
        <v>845.19945219123497</v>
      </c>
      <c r="T13" s="46">
        <f>'統計データ入力シート（H30住調）'!K63</f>
        <v>1075.2861952861954</v>
      </c>
      <c r="V13" s="39" t="s">
        <v>41</v>
      </c>
      <c r="W13" s="46">
        <f>'統計データ入力シート（H20住調）'!I94</f>
        <v>660.59182703135559</v>
      </c>
      <c r="X13" s="46">
        <f>'統計データ入力シート（H25住調）'!I95</f>
        <v>845.19945219123497</v>
      </c>
      <c r="Y13" s="46">
        <f>'統計データ入力シート（H30住調）'!L63</f>
        <v>716.85746352413014</v>
      </c>
      <c r="AA13" s="39" t="s">
        <v>41</v>
      </c>
      <c r="AB13" s="46">
        <f>'統計データ入力シート（H20住調）'!J94</f>
        <v>145.84494882510447</v>
      </c>
      <c r="AC13" s="46">
        <f>'統計データ入力シート（H25住調）'!J95</f>
        <v>270.11528884462149</v>
      </c>
      <c r="AD13" s="46">
        <f>'統計データ入力シート（H30住調）'!M63</f>
        <v>179.21436588103253</v>
      </c>
      <c r="AF13" s="39" t="s">
        <v>41</v>
      </c>
      <c r="AG13" s="46">
        <f>'統計データ入力シート（H20住調）'!K94</f>
        <v>34.316458547083407</v>
      </c>
      <c r="AH13" s="46">
        <f>'統計データ入力シート（H25住調）'!K95</f>
        <v>0</v>
      </c>
      <c r="AI13" s="46">
        <f>'統計データ入力シート（H30住調）'!N63</f>
        <v>0</v>
      </c>
      <c r="AK13" s="39" t="s">
        <v>41</v>
      </c>
      <c r="AL13" s="46">
        <f>'統計データ入力シート（H20住調）'!L94</f>
        <v>17.158229273541703</v>
      </c>
      <c r="AM13" s="46">
        <f>'統計データ入力シート（H25住調）'!L95</f>
        <v>17.426792828685258</v>
      </c>
      <c r="AN13" s="46">
        <f>'統計データ入力シート（H30住調）'!O63</f>
        <v>0</v>
      </c>
    </row>
    <row r="14" spans="2:46">
      <c r="B14" s="40" t="s">
        <v>145</v>
      </c>
      <c r="C14" s="47">
        <f>'統計データ入力シート（H20住調）'!E95</f>
        <v>617.69625384750134</v>
      </c>
      <c r="D14" s="47">
        <f>'統計データ入力シート（H25住調）'!E96</f>
        <v>766.77888446215138</v>
      </c>
      <c r="E14" s="47">
        <f>'統計データ入力シート（H30住調）'!H64</f>
        <v>1254.5005611672277</v>
      </c>
      <c r="G14" s="40" t="s">
        <v>145</v>
      </c>
      <c r="H14" s="47">
        <f>'統計データ入力シート（H20住調）'!F95</f>
        <v>111.52849027802107</v>
      </c>
      <c r="I14" s="47">
        <f>'統計データ入力シート（H25住調）'!F96</f>
        <v>217.83491035856574</v>
      </c>
      <c r="J14" s="47">
        <f>'統計データ入力シート（H30住調）'!I64</f>
        <v>537.64309764309769</v>
      </c>
      <c r="L14" s="40" t="s">
        <v>145</v>
      </c>
      <c r="M14" s="47">
        <f>'統計データ入力シート（H20住調）'!G95</f>
        <v>223.05698055604213</v>
      </c>
      <c r="N14" s="47">
        <f>'統計データ入力シート（H25住調）'!G96</f>
        <v>261.40189243027885</v>
      </c>
      <c r="O14" s="47">
        <f>'統計データ入力シート（H30住調）'!J64</f>
        <v>268.82154882154884</v>
      </c>
      <c r="Q14" s="40" t="s">
        <v>145</v>
      </c>
      <c r="R14" s="47">
        <f>'統計データ入力シート（H20住調）'!H95</f>
        <v>111.52849027802107</v>
      </c>
      <c r="S14" s="47">
        <f>'統計データ入力シート（H25住調）'!H96</f>
        <v>148.1277390438247</v>
      </c>
      <c r="T14" s="47">
        <f>'統計データ入力シート（H30住調）'!K64</f>
        <v>268.82154882154884</v>
      </c>
      <c r="V14" s="40" t="s">
        <v>145</v>
      </c>
      <c r="W14" s="47">
        <f>'統計データ入力シート（H20住調）'!I95</f>
        <v>102.94937564125021</v>
      </c>
      <c r="X14" s="47">
        <f>'統計データ入力シート（H25住調）'!I96</f>
        <v>78.420567729083658</v>
      </c>
      <c r="Y14" s="47">
        <f>'統計データ入力シート（H30住調）'!L64</f>
        <v>268.82154882154884</v>
      </c>
      <c r="AA14" s="40" t="s">
        <v>145</v>
      </c>
      <c r="AB14" s="47">
        <f>'統計データ入力シート（H20住調）'!J95</f>
        <v>25.737343910312553</v>
      </c>
      <c r="AC14" s="47">
        <f>'統計データ入力シート（H25住調）'!J96</f>
        <v>34.853585657370516</v>
      </c>
      <c r="AD14" s="47">
        <f>'統計データ入力シート（H30住調）'!M64</f>
        <v>0</v>
      </c>
      <c r="AF14" s="40" t="s">
        <v>145</v>
      </c>
      <c r="AG14" s="47">
        <f>'統計データ入力シート（H20住調）'!K95</f>
        <v>25.737343910312553</v>
      </c>
      <c r="AH14" s="47">
        <f>'統計データ入力シート（H25住調）'!K96</f>
        <v>26.140189243027887</v>
      </c>
      <c r="AI14" s="47">
        <f>'統計データ入力シート（H30住調）'!N64</f>
        <v>0</v>
      </c>
      <c r="AK14" s="40" t="s">
        <v>145</v>
      </c>
      <c r="AL14" s="47">
        <f>'統計データ入力シート（H20住調）'!L95</f>
        <v>17.158229273541703</v>
      </c>
      <c r="AM14" s="47">
        <f>'統計データ入力シート（H25住調）'!L96</f>
        <v>0</v>
      </c>
      <c r="AN14" s="47">
        <f>'統計データ入力シート（H30住調）'!O64</f>
        <v>0</v>
      </c>
    </row>
    <row r="15" spans="2:46">
      <c r="B15" s="5" t="s">
        <v>42</v>
      </c>
      <c r="C15" s="135">
        <f>'統計データ入力シート（H20住調）'!E96</f>
        <v>7901.3645804659545</v>
      </c>
      <c r="D15" s="135">
        <f>'統計データ入力シート（H25住調）'!E97</f>
        <v>31254.95293824701</v>
      </c>
      <c r="E15" s="135">
        <f>'統計データ入力シート（H30住調）'!H65</f>
        <v>30197.620650953984</v>
      </c>
      <c r="G15" s="5" t="s">
        <v>42</v>
      </c>
      <c r="H15" s="135">
        <f>'統計データ入力シート（H20住調）'!F96</f>
        <v>6408.5986336678261</v>
      </c>
      <c r="I15" s="135">
        <f>'統計データ入力シート（H25住調）'!F97</f>
        <v>24031.547310756971</v>
      </c>
      <c r="J15" s="135">
        <f>'統計データ入力シート（H30住調）'!I65</f>
        <v>24910.796857463523</v>
      </c>
      <c r="L15" s="5" t="s">
        <v>42</v>
      </c>
      <c r="M15" s="135">
        <f>'統計データ入力シート（H20住調）'!G96</f>
        <v>935.12349540802279</v>
      </c>
      <c r="N15" s="135">
        <f>'統計データ入力シート（H25住調）'!G97</f>
        <v>4016.8757470119522</v>
      </c>
      <c r="O15" s="135">
        <f>'統計データ入力シート（H30住調）'!J65</f>
        <v>3405.0729517396185</v>
      </c>
      <c r="Q15" s="5" t="s">
        <v>42</v>
      </c>
      <c r="R15" s="135">
        <f>'統計データ入力シート（H20住調）'!H96</f>
        <v>240.21520982958384</v>
      </c>
      <c r="S15" s="135">
        <f>'統計データ入力シート（H25住調）'!H97</f>
        <v>1516.1309760956174</v>
      </c>
      <c r="T15" s="135">
        <f>'統計データ入力シート（H30住調）'!K65</f>
        <v>806.46464646464642</v>
      </c>
      <c r="V15" s="5" t="s">
        <v>42</v>
      </c>
      <c r="W15" s="135">
        <f>'統計データ入力シート（H20住調）'!I96</f>
        <v>223.05698055604213</v>
      </c>
      <c r="X15" s="135">
        <f>'統計データ入力シート（H25住調）'!I97</f>
        <v>1202.4487051792828</v>
      </c>
      <c r="Y15" s="135">
        <f>'統計データ入力シート（H30住調）'!L65</f>
        <v>448.03591470258135</v>
      </c>
      <c r="AA15" s="5" t="s">
        <v>42</v>
      </c>
      <c r="AB15" s="135">
        <f>'統計データ入力シート（H20住調）'!J96</f>
        <v>42.89557318385426</v>
      </c>
      <c r="AC15" s="135">
        <f>'統計データ入力シート（H25住調）'!J97</f>
        <v>322.39566733067727</v>
      </c>
      <c r="AD15" s="135">
        <f>'統計データ入力シート（H30住調）'!M65</f>
        <v>716.85746352413014</v>
      </c>
      <c r="AF15" s="5" t="s">
        <v>42</v>
      </c>
      <c r="AG15" s="135">
        <f>'統計データ入力シート（H20住調）'!K96</f>
        <v>17.158229273541703</v>
      </c>
      <c r="AH15" s="135">
        <f>'統計データ入力シート（H25住調）'!K97</f>
        <v>148.1277390438247</v>
      </c>
      <c r="AI15" s="135">
        <f>'統計データ入力シート（H30住調）'!N65</f>
        <v>0</v>
      </c>
      <c r="AK15" s="5" t="s">
        <v>42</v>
      </c>
      <c r="AL15" s="135">
        <f>'統計データ入力シート（H20住調）'!L96</f>
        <v>34.316458547083407</v>
      </c>
      <c r="AM15" s="135">
        <f>'統計データ入力シート（H25住調）'!L97</f>
        <v>17.426792828685258</v>
      </c>
      <c r="AN15" s="135">
        <f>'統計データ入力シート（H30住調）'!O65</f>
        <v>0</v>
      </c>
    </row>
    <row r="16" spans="2:46">
      <c r="B16" s="48"/>
      <c r="C16" s="41"/>
      <c r="D16" s="41"/>
      <c r="E16" s="41"/>
      <c r="G16" s="48"/>
      <c r="H16" s="41"/>
      <c r="I16" s="41"/>
      <c r="J16" s="41"/>
      <c r="L16" s="48"/>
      <c r="M16" s="41"/>
      <c r="N16" s="41"/>
      <c r="O16" s="41"/>
      <c r="Q16" s="48"/>
      <c r="R16" s="41"/>
      <c r="S16" s="41"/>
      <c r="T16" s="41"/>
      <c r="V16" s="48"/>
      <c r="W16" s="41"/>
      <c r="X16" s="41"/>
      <c r="Y16" s="41"/>
      <c r="AA16" s="48"/>
      <c r="AB16" s="41"/>
      <c r="AC16" s="41"/>
      <c r="AD16" s="41"/>
      <c r="AF16" s="48"/>
      <c r="AG16" s="41"/>
      <c r="AH16" s="41"/>
      <c r="AI16" s="41"/>
      <c r="AK16" s="48"/>
      <c r="AL16" s="41"/>
      <c r="AM16" s="41"/>
      <c r="AN16" s="41"/>
    </row>
    <row r="17" spans="2:40">
      <c r="B17" s="5" t="s">
        <v>47</v>
      </c>
      <c r="C17" s="32">
        <f>C8-C15</f>
        <v>334928.63541953405</v>
      </c>
      <c r="D17" s="32">
        <f>D8-D15</f>
        <v>318675.04706175299</v>
      </c>
      <c r="E17" s="32">
        <f>E8-E15</f>
        <v>369002.37934904604</v>
      </c>
      <c r="G17" s="5" t="s">
        <v>47</v>
      </c>
      <c r="H17" s="32">
        <f>H8-H15</f>
        <v>185815.04391781986</v>
      </c>
      <c r="I17" s="32">
        <f>I8-I15</f>
        <v>171436.07445219124</v>
      </c>
      <c r="J17" s="32">
        <f>J8-J15</f>
        <v>218820.74074074076</v>
      </c>
      <c r="L17" s="5" t="s">
        <v>47</v>
      </c>
      <c r="M17" s="32">
        <f>M8-M15</f>
        <v>74260.816295888479</v>
      </c>
      <c r="N17" s="32">
        <f>N8-N15</f>
        <v>77601.508466135463</v>
      </c>
      <c r="O17" s="32">
        <f>O8-O15</f>
        <v>84141.144781144772</v>
      </c>
      <c r="Q17" s="5" t="s">
        <v>47</v>
      </c>
      <c r="R17" s="32">
        <f>R8-R15</f>
        <v>41565.810415154774</v>
      </c>
      <c r="S17" s="32">
        <f>S8-S15</f>
        <v>40613.140687250998</v>
      </c>
      <c r="T17" s="32">
        <f>T8-T15</f>
        <v>41308.911335578006</v>
      </c>
      <c r="V17" s="5" t="s">
        <v>47</v>
      </c>
      <c r="W17" s="32">
        <f>W8-W15</f>
        <v>25479.970471209432</v>
      </c>
      <c r="X17" s="32">
        <f>X8-X15</f>
        <v>22358.575199203187</v>
      </c>
      <c r="Y17" s="32">
        <f>Y8-Y15</f>
        <v>19086.329966329966</v>
      </c>
      <c r="AA17" s="5" t="s">
        <v>47</v>
      </c>
      <c r="AB17" s="32">
        <f>AB8-AB15</f>
        <v>6116.9087360176172</v>
      </c>
      <c r="AC17" s="32">
        <f>AC8-AC15</f>
        <v>5472.0129482071707</v>
      </c>
      <c r="AD17" s="32">
        <f>AD8-AD15</f>
        <v>4480.3591470258134</v>
      </c>
      <c r="AF17" s="5" t="s">
        <v>47</v>
      </c>
      <c r="AG17" s="32">
        <f>AG8-AG15</f>
        <v>1449.8703736142738</v>
      </c>
      <c r="AH17" s="32">
        <f>AH8-AH15</f>
        <v>941.04681274900395</v>
      </c>
      <c r="AI17" s="32">
        <f>AI8-AI15</f>
        <v>627.25028058361386</v>
      </c>
      <c r="AK17" s="5" t="s">
        <v>47</v>
      </c>
      <c r="AL17" s="32">
        <f>AL8-AL15</f>
        <v>240.21520982958384</v>
      </c>
      <c r="AM17" s="32">
        <f>AM8-AM15</f>
        <v>252.68849601593624</v>
      </c>
      <c r="AN17" s="32">
        <f>AN8-AN15</f>
        <v>358.42873176206507</v>
      </c>
    </row>
    <row r="18" spans="2:40">
      <c r="B18" s="42" t="s">
        <v>43</v>
      </c>
      <c r="C18" s="45">
        <f t="shared" ref="C18:E19" si="0">SUM(C9:C9)</f>
        <v>188877.78784314706</v>
      </c>
      <c r="D18" s="45">
        <f t="shared" si="0"/>
        <v>183077.17206175296</v>
      </c>
      <c r="E18" s="45">
        <f t="shared" si="0"/>
        <v>201884.98316498316</v>
      </c>
      <c r="G18" s="42" t="s">
        <v>43</v>
      </c>
      <c r="H18" s="45">
        <f t="shared" ref="H18:J19" si="1">SUM(H9:H9)</f>
        <v>129244.36200295288</v>
      </c>
      <c r="I18" s="45">
        <f t="shared" si="1"/>
        <v>120933.22883466135</v>
      </c>
      <c r="J18" s="45">
        <f t="shared" si="1"/>
        <v>147403.81593714928</v>
      </c>
      <c r="L18" s="42" t="s">
        <v>43</v>
      </c>
      <c r="M18" s="45">
        <f t="shared" ref="M18:O19" si="2">SUM(M9:M9)</f>
        <v>36778.664447836643</v>
      </c>
      <c r="N18" s="45">
        <f t="shared" si="2"/>
        <v>40979.103336653381</v>
      </c>
      <c r="O18" s="45">
        <f t="shared" si="2"/>
        <v>38083.052749719413</v>
      </c>
      <c r="Q18" s="42" t="s">
        <v>43</v>
      </c>
      <c r="R18" s="45">
        <f t="shared" ref="R18:T19" si="3">SUM(R9:R9)</f>
        <v>14721.760716698782</v>
      </c>
      <c r="S18" s="45">
        <f t="shared" si="3"/>
        <v>14760.493525896414</v>
      </c>
      <c r="T18" s="45">
        <f t="shared" si="3"/>
        <v>11828.148148148148</v>
      </c>
      <c r="V18" s="42" t="s">
        <v>43</v>
      </c>
      <c r="W18" s="45">
        <f t="shared" ref="W18:Y19" si="4">SUM(W9:W9)</f>
        <v>6134.0669652911592</v>
      </c>
      <c r="X18" s="45">
        <f t="shared" si="4"/>
        <v>4827.2216135458166</v>
      </c>
      <c r="Y18" s="45">
        <f t="shared" si="4"/>
        <v>3494.6801346801344</v>
      </c>
      <c r="AA18" s="42" t="s">
        <v>43</v>
      </c>
      <c r="AB18" s="45">
        <f t="shared" ref="AB18:AD19" si="5">SUM(AB9:AB9)</f>
        <v>1707.2438127173994</v>
      </c>
      <c r="AC18" s="45">
        <f t="shared" si="5"/>
        <v>1211.1621015936255</v>
      </c>
      <c r="AD18" s="45">
        <f t="shared" si="5"/>
        <v>896.0718294051627</v>
      </c>
      <c r="AF18" s="42" t="s">
        <v>43</v>
      </c>
      <c r="AG18" s="45">
        <f t="shared" ref="AG18:AI19" si="6">SUM(AG9:AG9)</f>
        <v>248.79432446635468</v>
      </c>
      <c r="AH18" s="45">
        <f t="shared" si="6"/>
        <v>322.39566733067727</v>
      </c>
      <c r="AI18" s="45">
        <f t="shared" si="6"/>
        <v>89.607182940516267</v>
      </c>
      <c r="AK18" s="42" t="s">
        <v>43</v>
      </c>
      <c r="AL18" s="45">
        <f t="shared" ref="AL18:AN19" si="7">SUM(AL9:AL9)</f>
        <v>60.05380245739596</v>
      </c>
      <c r="AM18" s="45">
        <f t="shared" si="7"/>
        <v>43.566982071713142</v>
      </c>
      <c r="AN18" s="45">
        <f t="shared" si="7"/>
        <v>89.607182940516267</v>
      </c>
    </row>
    <row r="19" spans="2:40">
      <c r="B19" s="43" t="s">
        <v>44</v>
      </c>
      <c r="C19" s="46">
        <f t="shared" si="0"/>
        <v>96386.352944120517</v>
      </c>
      <c r="D19" s="46">
        <f t="shared" si="0"/>
        <v>86532.739790836655</v>
      </c>
      <c r="E19" s="46">
        <f t="shared" si="0"/>
        <v>104481.97530864198</v>
      </c>
      <c r="G19" s="43" t="s">
        <v>44</v>
      </c>
      <c r="H19" s="46">
        <f t="shared" si="1"/>
        <v>42157.769325091962</v>
      </c>
      <c r="I19" s="46">
        <f t="shared" si="1"/>
        <v>35019.140189243029</v>
      </c>
      <c r="J19" s="46">
        <f t="shared" si="1"/>
        <v>52061.773288439952</v>
      </c>
      <c r="L19" s="43" t="s">
        <v>44</v>
      </c>
      <c r="M19" s="46">
        <f t="shared" si="2"/>
        <v>24690.69192462651</v>
      </c>
      <c r="N19" s="46">
        <f t="shared" si="2"/>
        <v>24136.108067729081</v>
      </c>
      <c r="O19" s="46">
        <f t="shared" si="2"/>
        <v>27150.976430976432</v>
      </c>
      <c r="Q19" s="43" t="s">
        <v>44</v>
      </c>
      <c r="R19" s="46">
        <f t="shared" si="3"/>
        <v>16497.637446510347</v>
      </c>
      <c r="S19" s="46">
        <f t="shared" si="3"/>
        <v>15396.571464143426</v>
      </c>
      <c r="T19" s="46">
        <f t="shared" si="3"/>
        <v>15770.864197530864</v>
      </c>
      <c r="V19" s="43" t="s">
        <v>44</v>
      </c>
      <c r="W19" s="46">
        <f t="shared" si="4"/>
        <v>9968.9312079277297</v>
      </c>
      <c r="X19" s="46">
        <f t="shared" si="4"/>
        <v>9096.7858565737042</v>
      </c>
      <c r="Y19" s="46">
        <f t="shared" si="4"/>
        <v>7437.3961840628508</v>
      </c>
      <c r="AA19" s="43" t="s">
        <v>44</v>
      </c>
      <c r="AB19" s="46">
        <f t="shared" si="5"/>
        <v>2462.2059007532343</v>
      </c>
      <c r="AC19" s="46">
        <f t="shared" si="5"/>
        <v>2396.1840139442229</v>
      </c>
      <c r="AD19" s="46">
        <f t="shared" si="5"/>
        <v>1702.5364758698092</v>
      </c>
      <c r="AF19" s="43" t="s">
        <v>44</v>
      </c>
      <c r="AG19" s="46">
        <f t="shared" si="6"/>
        <v>566.22156602687619</v>
      </c>
      <c r="AH19" s="46">
        <f t="shared" si="6"/>
        <v>357.24925298804777</v>
      </c>
      <c r="AI19" s="46">
        <f t="shared" si="6"/>
        <v>268.82154882154884</v>
      </c>
      <c r="AK19" s="43" t="s">
        <v>44</v>
      </c>
      <c r="AL19" s="46">
        <f t="shared" si="7"/>
        <v>51.474687820625107</v>
      </c>
      <c r="AM19" s="46">
        <f t="shared" si="7"/>
        <v>130.70094621513942</v>
      </c>
      <c r="AN19" s="46">
        <f t="shared" si="7"/>
        <v>89.607182940516267</v>
      </c>
    </row>
    <row r="20" spans="2:40">
      <c r="B20" s="43" t="s">
        <v>45</v>
      </c>
      <c r="C20" s="46">
        <f>C11</f>
        <v>31159.344360751733</v>
      </c>
      <c r="D20" s="46">
        <f>D11</f>
        <v>31098.111802788844</v>
      </c>
      <c r="E20" s="46">
        <f>E11</f>
        <v>38710.303030303032</v>
      </c>
      <c r="G20" s="43" t="s">
        <v>45</v>
      </c>
      <c r="H20" s="46">
        <f>H11</f>
        <v>9334.0767248066859</v>
      </c>
      <c r="I20" s="46">
        <f>I11</f>
        <v>10839.465139442231</v>
      </c>
      <c r="J20" s="46">
        <f>J11</f>
        <v>12186.576879910213</v>
      </c>
      <c r="L20" s="43" t="s">
        <v>45</v>
      </c>
      <c r="M20" s="46">
        <f>M11</f>
        <v>8021.4721853807459</v>
      </c>
      <c r="N20" s="46">
        <f>N11</f>
        <v>7397.6735557768916</v>
      </c>
      <c r="O20" s="46">
        <f>O11</f>
        <v>11917.755331088665</v>
      </c>
      <c r="Q20" s="43" t="s">
        <v>45</v>
      </c>
      <c r="R20" s="46">
        <f>R11</f>
        <v>6451.4942068516802</v>
      </c>
      <c r="S20" s="46">
        <f>S11</f>
        <v>6439.1999501992032</v>
      </c>
      <c r="T20" s="46">
        <f>T11</f>
        <v>8154.2536475869811</v>
      </c>
      <c r="V20" s="43" t="s">
        <v>45</v>
      </c>
      <c r="W20" s="46">
        <f>W11</f>
        <v>5636.4783163584498</v>
      </c>
      <c r="X20" s="46">
        <f>X11</f>
        <v>5018.9163346613541</v>
      </c>
      <c r="Y20" s="46">
        <f>Y11</f>
        <v>5018.0022446689109</v>
      </c>
      <c r="AA20" s="43" t="s">
        <v>45</v>
      </c>
      <c r="AB20" s="46">
        <f>AB11</f>
        <v>1209.6551637846901</v>
      </c>
      <c r="AC20" s="46">
        <f>AC11</f>
        <v>1176.3085159362549</v>
      </c>
      <c r="AD20" s="46">
        <f>AD11</f>
        <v>1344.1077441077441</v>
      </c>
      <c r="AF20" s="43" t="s">
        <v>45</v>
      </c>
      <c r="AG20" s="46">
        <f>AG11</f>
        <v>437.53484647531343</v>
      </c>
      <c r="AH20" s="46">
        <f>AH11</f>
        <v>156.84113545816732</v>
      </c>
      <c r="AI20" s="46">
        <f>AI11</f>
        <v>179.21436588103253</v>
      </c>
      <c r="AK20" s="43" t="s">
        <v>45</v>
      </c>
      <c r="AL20" s="46">
        <f>AL11</f>
        <v>77.212031730937667</v>
      </c>
      <c r="AM20" s="46">
        <f>AM11</f>
        <v>60.993774900398407</v>
      </c>
      <c r="AN20" s="46">
        <f>AN11</f>
        <v>89.607182940516267</v>
      </c>
    </row>
    <row r="21" spans="2:40">
      <c r="B21" s="44" t="s">
        <v>46</v>
      </c>
      <c r="C21" s="47">
        <f>SUM(C12:C14)</f>
        <v>18496.571156877955</v>
      </c>
      <c r="D21" s="47">
        <f>SUM(D12:D14)</f>
        <v>17967.023406374501</v>
      </c>
      <c r="E21" s="47">
        <f>SUM(E12:E14)</f>
        <v>23835.510662177327</v>
      </c>
      <c r="G21" s="44" t="s">
        <v>46</v>
      </c>
      <c r="H21" s="47">
        <f>SUM(H12:H14)</f>
        <v>5087.4149796051151</v>
      </c>
      <c r="I21" s="47">
        <f>SUM(I12:I14)</f>
        <v>4644.2402888446213</v>
      </c>
      <c r="J21" s="47">
        <f>SUM(J12:J14)</f>
        <v>7168.5746352413016</v>
      </c>
      <c r="L21" s="44" t="s">
        <v>46</v>
      </c>
      <c r="M21" s="47">
        <f>SUM(M12:M14)</f>
        <v>4778.5668526813633</v>
      </c>
      <c r="N21" s="47">
        <f>SUM(N12:N14)</f>
        <v>5088.6235059760957</v>
      </c>
      <c r="O21" s="47">
        <f>SUM(O12:O14)</f>
        <v>6989.3602693602697</v>
      </c>
      <c r="Q21" s="44" t="s">
        <v>46</v>
      </c>
      <c r="R21" s="47">
        <f>SUM(R12:R14)</f>
        <v>3886.3389304571956</v>
      </c>
      <c r="S21" s="47">
        <f>SUM(S12:S14)</f>
        <v>4025.589143426294</v>
      </c>
      <c r="T21" s="47">
        <f>SUM(T12:T14)</f>
        <v>5645.2525252525256</v>
      </c>
      <c r="V21" s="44" t="s">
        <v>46</v>
      </c>
      <c r="W21" s="47">
        <f>SUM(W12:W14)</f>
        <v>3757.6522109056327</v>
      </c>
      <c r="X21" s="47">
        <f>SUM(X12:X14)</f>
        <v>3415.6513944223107</v>
      </c>
      <c r="Y21" s="47">
        <f>SUM(Y12:Y14)</f>
        <v>3225.8585858585857</v>
      </c>
      <c r="AA21" s="44" t="s">
        <v>46</v>
      </c>
      <c r="AB21" s="47">
        <f>SUM(AB12:AB14)</f>
        <v>746.3829733990641</v>
      </c>
      <c r="AC21" s="47">
        <f>SUM(AC12:AC14)</f>
        <v>679.6449203187251</v>
      </c>
      <c r="AD21" s="47">
        <f>SUM(AD12:AD14)</f>
        <v>627.25028058361386</v>
      </c>
      <c r="AF21" s="44" t="s">
        <v>46</v>
      </c>
      <c r="AG21" s="47">
        <f>SUM(AG12:AG14)</f>
        <v>197.31963664572959</v>
      </c>
      <c r="AH21" s="47">
        <f>SUM(AH12:AH14)</f>
        <v>104.56075697211155</v>
      </c>
      <c r="AI21" s="47">
        <f>SUM(AI12:AI14)</f>
        <v>89.607182940516267</v>
      </c>
      <c r="AK21" s="44" t="s">
        <v>46</v>
      </c>
      <c r="AL21" s="47">
        <f>SUM(AL12:AL14)</f>
        <v>60.05380245739596</v>
      </c>
      <c r="AM21" s="47">
        <f>SUM(AM12:AM14)</f>
        <v>17.426792828685258</v>
      </c>
      <c r="AN21" s="47">
        <f>SUM(AN12:AN14)</f>
        <v>0</v>
      </c>
    </row>
    <row r="23" spans="2:40">
      <c r="B23" s="48" t="s">
        <v>49</v>
      </c>
      <c r="G23" s="48" t="s">
        <v>49</v>
      </c>
      <c r="L23" s="48" t="s">
        <v>49</v>
      </c>
      <c r="Q23" s="48" t="s">
        <v>49</v>
      </c>
      <c r="V23" s="48" t="s">
        <v>49</v>
      </c>
      <c r="AA23" s="48" t="s">
        <v>49</v>
      </c>
      <c r="AF23" s="48" t="s">
        <v>49</v>
      </c>
      <c r="AK23" s="48" t="s">
        <v>49</v>
      </c>
    </row>
    <row r="24" spans="2:40">
      <c r="B24" s="5" t="s">
        <v>47</v>
      </c>
      <c r="C24" s="33">
        <f>C17/C$17</f>
        <v>1</v>
      </c>
      <c r="D24" s="33">
        <f>D17/D$17</f>
        <v>1</v>
      </c>
      <c r="E24" s="33">
        <f>E17/E$17</f>
        <v>1</v>
      </c>
      <c r="G24" s="5" t="s">
        <v>47</v>
      </c>
      <c r="H24" s="33">
        <f t="shared" ref="H24:J28" si="8">H17/H$17</f>
        <v>1</v>
      </c>
      <c r="I24" s="33">
        <f t="shared" si="8"/>
        <v>1</v>
      </c>
      <c r="J24" s="33">
        <f t="shared" si="8"/>
        <v>1</v>
      </c>
      <c r="L24" s="5" t="s">
        <v>47</v>
      </c>
      <c r="M24" s="33">
        <f t="shared" ref="M24:O28" si="9">M17/M$17</f>
        <v>1</v>
      </c>
      <c r="N24" s="33">
        <f t="shared" si="9"/>
        <v>1</v>
      </c>
      <c r="O24" s="33">
        <f t="shared" si="9"/>
        <v>1</v>
      </c>
      <c r="Q24" s="5" t="s">
        <v>47</v>
      </c>
      <c r="R24" s="33">
        <f t="shared" ref="R24:T28" si="10">R17/R$17</f>
        <v>1</v>
      </c>
      <c r="S24" s="33">
        <f t="shared" si="10"/>
        <v>1</v>
      </c>
      <c r="T24" s="33">
        <f t="shared" si="10"/>
        <v>1</v>
      </c>
      <c r="V24" s="5" t="s">
        <v>47</v>
      </c>
      <c r="W24" s="33">
        <f t="shared" ref="W24:Y28" si="11">W17/W$17</f>
        <v>1</v>
      </c>
      <c r="X24" s="33">
        <f t="shared" si="11"/>
        <v>1</v>
      </c>
      <c r="Y24" s="33">
        <f t="shared" si="11"/>
        <v>1</v>
      </c>
      <c r="AA24" s="5" t="s">
        <v>47</v>
      </c>
      <c r="AB24" s="33">
        <f t="shared" ref="AB24:AD28" si="12">AB17/AB$17</f>
        <v>1</v>
      </c>
      <c r="AC24" s="33">
        <f t="shared" si="12"/>
        <v>1</v>
      </c>
      <c r="AD24" s="33">
        <f t="shared" si="12"/>
        <v>1</v>
      </c>
      <c r="AF24" s="5" t="s">
        <v>47</v>
      </c>
      <c r="AG24" s="33">
        <f t="shared" ref="AG24:AI28" si="13">AG17/AG$17</f>
        <v>1</v>
      </c>
      <c r="AH24" s="33">
        <f t="shared" si="13"/>
        <v>1</v>
      </c>
      <c r="AI24" s="33">
        <f t="shared" si="13"/>
        <v>1</v>
      </c>
      <c r="AK24" s="5" t="s">
        <v>47</v>
      </c>
      <c r="AL24" s="33">
        <f t="shared" ref="AL24:AN28" si="14">AL17/AL$17</f>
        <v>1</v>
      </c>
      <c r="AM24" s="33">
        <f t="shared" si="14"/>
        <v>1</v>
      </c>
      <c r="AN24" s="33">
        <f t="shared" si="14"/>
        <v>1</v>
      </c>
    </row>
    <row r="25" spans="2:40">
      <c r="B25" s="42" t="s">
        <v>43</v>
      </c>
      <c r="C25" s="34">
        <f t="shared" ref="C25:D28" si="15">C18/C$17</f>
        <v>0.56393442622950818</v>
      </c>
      <c r="D25" s="34">
        <f t="shared" si="15"/>
        <v>0.5744948459245891</v>
      </c>
      <c r="E25" s="34">
        <f>E18/E$17</f>
        <v>0.54711024769305483</v>
      </c>
      <c r="G25" s="42" t="s">
        <v>43</v>
      </c>
      <c r="H25" s="34">
        <f t="shared" si="8"/>
        <v>0.69555381134863115</v>
      </c>
      <c r="I25" s="34">
        <f t="shared" si="8"/>
        <v>0.70541296060991099</v>
      </c>
      <c r="J25" s="34">
        <f t="shared" si="8"/>
        <v>0.67362817362817362</v>
      </c>
      <c r="L25" s="42" t="s">
        <v>43</v>
      </c>
      <c r="M25" s="34">
        <f t="shared" si="9"/>
        <v>0.49526340110905742</v>
      </c>
      <c r="N25" s="34">
        <f t="shared" si="9"/>
        <v>0.52807096339546367</v>
      </c>
      <c r="O25" s="34">
        <f t="shared" si="9"/>
        <v>0.45260915867944623</v>
      </c>
      <c r="Q25" s="42" t="s">
        <v>43</v>
      </c>
      <c r="R25" s="34">
        <f t="shared" si="10"/>
        <v>0.3541795665634675</v>
      </c>
      <c r="S25" s="34">
        <f t="shared" si="10"/>
        <v>0.3634413216048058</v>
      </c>
      <c r="T25" s="34">
        <f t="shared" si="10"/>
        <v>0.28633405639913229</v>
      </c>
      <c r="V25" s="42" t="s">
        <v>43</v>
      </c>
      <c r="W25" s="34">
        <f t="shared" si="11"/>
        <v>0.24074074074074073</v>
      </c>
      <c r="X25" s="34">
        <f t="shared" si="11"/>
        <v>0.21590023382696805</v>
      </c>
      <c r="Y25" s="34">
        <f t="shared" si="11"/>
        <v>0.18309859154929575</v>
      </c>
      <c r="AA25" s="42" t="s">
        <v>43</v>
      </c>
      <c r="AB25" s="34">
        <f t="shared" si="12"/>
        <v>0.27910238429172507</v>
      </c>
      <c r="AC25" s="34">
        <f t="shared" si="12"/>
        <v>0.22133757961783443</v>
      </c>
      <c r="AD25" s="34">
        <f t="shared" si="12"/>
        <v>0.2</v>
      </c>
      <c r="AF25" s="42" t="s">
        <v>43</v>
      </c>
      <c r="AG25" s="34">
        <f t="shared" si="13"/>
        <v>0.17159763313609466</v>
      </c>
      <c r="AH25" s="34">
        <f t="shared" si="13"/>
        <v>0.34259259259259256</v>
      </c>
      <c r="AI25" s="34">
        <f t="shared" si="13"/>
        <v>0.14285714285714285</v>
      </c>
      <c r="AK25" s="42" t="s">
        <v>43</v>
      </c>
      <c r="AL25" s="34">
        <f t="shared" si="14"/>
        <v>0.25</v>
      </c>
      <c r="AM25" s="34">
        <f t="shared" si="14"/>
        <v>0.17241379310344826</v>
      </c>
      <c r="AN25" s="34">
        <f t="shared" si="14"/>
        <v>0.25</v>
      </c>
    </row>
    <row r="26" spans="2:40">
      <c r="B26" s="43" t="s">
        <v>44</v>
      </c>
      <c r="C26" s="35">
        <f t="shared" si="15"/>
        <v>0.28778176229508196</v>
      </c>
      <c r="D26" s="35">
        <f t="shared" si="15"/>
        <v>0.27153911355371446</v>
      </c>
      <c r="E26" s="35">
        <f>E19/E$17</f>
        <v>0.28314715881495872</v>
      </c>
      <c r="G26" s="43" t="s">
        <v>44</v>
      </c>
      <c r="H26" s="35">
        <f t="shared" si="8"/>
        <v>0.22688028071471444</v>
      </c>
      <c r="I26" s="35">
        <f t="shared" si="8"/>
        <v>0.20426937738246506</v>
      </c>
      <c r="J26" s="35">
        <f t="shared" si="8"/>
        <v>0.23791973791973789</v>
      </c>
      <c r="L26" s="43" t="s">
        <v>44</v>
      </c>
      <c r="M26" s="35">
        <f t="shared" si="9"/>
        <v>0.33248613678373384</v>
      </c>
      <c r="N26" s="35">
        <f t="shared" si="9"/>
        <v>0.31102627442173808</v>
      </c>
      <c r="O26" s="35">
        <f t="shared" si="9"/>
        <v>0.32268370607028757</v>
      </c>
      <c r="Q26" s="43" t="s">
        <v>44</v>
      </c>
      <c r="R26" s="35">
        <f t="shared" si="10"/>
        <v>0.39690402476780184</v>
      </c>
      <c r="S26" s="35">
        <f t="shared" si="10"/>
        <v>0.3791031967388972</v>
      </c>
      <c r="T26" s="35">
        <f t="shared" si="10"/>
        <v>0.3817787418655097</v>
      </c>
      <c r="V26" s="43" t="s">
        <v>44</v>
      </c>
      <c r="W26" s="35">
        <f t="shared" si="11"/>
        <v>0.39124579124579123</v>
      </c>
      <c r="X26" s="35">
        <f t="shared" si="11"/>
        <v>0.40685892439594695</v>
      </c>
      <c r="Y26" s="35">
        <f t="shared" si="11"/>
        <v>0.38967136150234744</v>
      </c>
      <c r="AA26" s="43" t="s">
        <v>44</v>
      </c>
      <c r="AB26" s="35">
        <f t="shared" si="12"/>
        <v>0.4025245441795231</v>
      </c>
      <c r="AC26" s="35">
        <f t="shared" si="12"/>
        <v>0.43789808917197454</v>
      </c>
      <c r="AD26" s="35">
        <f t="shared" si="12"/>
        <v>0.38000000000000006</v>
      </c>
      <c r="AF26" s="43" t="s">
        <v>44</v>
      </c>
      <c r="AG26" s="35">
        <f t="shared" si="13"/>
        <v>0.39053254437869822</v>
      </c>
      <c r="AH26" s="35">
        <f t="shared" si="13"/>
        <v>0.37962962962962959</v>
      </c>
      <c r="AI26" s="35">
        <f t="shared" si="13"/>
        <v>0.42857142857142866</v>
      </c>
      <c r="AK26" s="43" t="s">
        <v>44</v>
      </c>
      <c r="AL26" s="35">
        <f t="shared" si="14"/>
        <v>0.21428571428571427</v>
      </c>
      <c r="AM26" s="35">
        <f t="shared" si="14"/>
        <v>0.51724137931034475</v>
      </c>
      <c r="AN26" s="35">
        <f t="shared" si="14"/>
        <v>0.25</v>
      </c>
    </row>
    <row r="27" spans="2:40">
      <c r="B27" s="43" t="s">
        <v>45</v>
      </c>
      <c r="C27" s="35">
        <f t="shared" si="15"/>
        <v>9.3032786885245897E-2</v>
      </c>
      <c r="D27" s="35">
        <f t="shared" si="15"/>
        <v>9.7585650616575065E-2</v>
      </c>
      <c r="E27" s="35">
        <f>E20/E$17</f>
        <v>0.10490529383195726</v>
      </c>
      <c r="G27" s="43" t="s">
        <v>45</v>
      </c>
      <c r="H27" s="35">
        <f t="shared" si="8"/>
        <v>5.0233159425642923E-2</v>
      </c>
      <c r="I27" s="35">
        <f t="shared" si="8"/>
        <v>6.3227445997458706E-2</v>
      </c>
      <c r="J27" s="35">
        <f t="shared" si="8"/>
        <v>5.5692055692055688E-2</v>
      </c>
      <c r="L27" s="43" t="s">
        <v>45</v>
      </c>
      <c r="M27" s="35">
        <f t="shared" si="9"/>
        <v>0.10801756007393717</v>
      </c>
      <c r="N27" s="35">
        <f t="shared" si="9"/>
        <v>9.5328991690994819E-2</v>
      </c>
      <c r="O27" s="35">
        <f t="shared" si="9"/>
        <v>0.14164004259850907</v>
      </c>
      <c r="Q27" s="43" t="s">
        <v>45</v>
      </c>
      <c r="R27" s="35">
        <f t="shared" si="10"/>
        <v>0.15521155830753355</v>
      </c>
      <c r="S27" s="35">
        <f t="shared" si="10"/>
        <v>0.15854966745333618</v>
      </c>
      <c r="T27" s="35">
        <f t="shared" si="10"/>
        <v>0.19739696312364424</v>
      </c>
      <c r="V27" s="43" t="s">
        <v>45</v>
      </c>
      <c r="W27" s="35">
        <f t="shared" si="11"/>
        <v>0.22121212121212119</v>
      </c>
      <c r="X27" s="35">
        <f t="shared" si="11"/>
        <v>0.22447388932190177</v>
      </c>
      <c r="Y27" s="35">
        <f t="shared" si="11"/>
        <v>0.26291079812206569</v>
      </c>
      <c r="AA27" s="43" t="s">
        <v>45</v>
      </c>
      <c r="AB27" s="35">
        <f t="shared" si="12"/>
        <v>0.19775596072931276</v>
      </c>
      <c r="AC27" s="35">
        <f t="shared" si="12"/>
        <v>0.21496815286624205</v>
      </c>
      <c r="AD27" s="35">
        <f t="shared" si="12"/>
        <v>0.30000000000000004</v>
      </c>
      <c r="AF27" s="43" t="s">
        <v>45</v>
      </c>
      <c r="AG27" s="35">
        <f t="shared" si="13"/>
        <v>0.30177514792899413</v>
      </c>
      <c r="AH27" s="35">
        <f t="shared" si="13"/>
        <v>0.16666666666666666</v>
      </c>
      <c r="AI27" s="35">
        <f t="shared" si="13"/>
        <v>0.2857142857142857</v>
      </c>
      <c r="AK27" s="43" t="s">
        <v>45</v>
      </c>
      <c r="AL27" s="35">
        <f t="shared" si="14"/>
        <v>0.32142857142857145</v>
      </c>
      <c r="AM27" s="35">
        <f t="shared" si="14"/>
        <v>0.2413793103448276</v>
      </c>
      <c r="AN27" s="35">
        <f t="shared" si="14"/>
        <v>0.25</v>
      </c>
    </row>
    <row r="28" spans="2:40">
      <c r="B28" s="44" t="s">
        <v>46</v>
      </c>
      <c r="C28" s="49">
        <f t="shared" si="15"/>
        <v>5.5225409836065567E-2</v>
      </c>
      <c r="D28" s="49">
        <f t="shared" si="15"/>
        <v>5.6380389905121259E-2</v>
      </c>
      <c r="E28" s="49">
        <f>E21/E$17</f>
        <v>6.4594463331714411E-2</v>
      </c>
      <c r="G28" s="44" t="s">
        <v>46</v>
      </c>
      <c r="H28" s="49">
        <f t="shared" si="8"/>
        <v>2.7378918694307221E-2</v>
      </c>
      <c r="I28" s="49">
        <f t="shared" si="8"/>
        <v>2.7090216010165181E-2</v>
      </c>
      <c r="J28" s="49">
        <f t="shared" si="8"/>
        <v>3.2760032760032753E-2</v>
      </c>
      <c r="L28" s="44" t="s">
        <v>46</v>
      </c>
      <c r="M28" s="49">
        <f t="shared" si="9"/>
        <v>6.4348428835489829E-2</v>
      </c>
      <c r="N28" s="49">
        <f t="shared" si="9"/>
        <v>6.5573770491803268E-2</v>
      </c>
      <c r="O28" s="49">
        <f t="shared" si="9"/>
        <v>8.3067092651757199E-2</v>
      </c>
      <c r="Q28" s="44" t="s">
        <v>46</v>
      </c>
      <c r="R28" s="49">
        <f t="shared" si="10"/>
        <v>9.3498452012383895E-2</v>
      </c>
      <c r="S28" s="49">
        <f t="shared" si="10"/>
        <v>9.912036043767429E-2</v>
      </c>
      <c r="T28" s="49">
        <f t="shared" si="10"/>
        <v>0.13665943600867678</v>
      </c>
      <c r="V28" s="44" t="s">
        <v>46</v>
      </c>
      <c r="W28" s="49">
        <f t="shared" si="11"/>
        <v>0.14747474747474745</v>
      </c>
      <c r="X28" s="49">
        <f t="shared" si="11"/>
        <v>0.15276695245518315</v>
      </c>
      <c r="Y28" s="49">
        <f t="shared" si="11"/>
        <v>0.16901408450704225</v>
      </c>
      <c r="AA28" s="44" t="s">
        <v>46</v>
      </c>
      <c r="AB28" s="49">
        <f t="shared" si="12"/>
        <v>0.12201963534361851</v>
      </c>
      <c r="AC28" s="49">
        <f t="shared" si="12"/>
        <v>0.12420382165605097</v>
      </c>
      <c r="AD28" s="49">
        <f t="shared" si="12"/>
        <v>0.13999999999999999</v>
      </c>
      <c r="AF28" s="44" t="s">
        <v>46</v>
      </c>
      <c r="AG28" s="49">
        <f t="shared" si="13"/>
        <v>0.13609467455621302</v>
      </c>
      <c r="AH28" s="49">
        <f t="shared" si="13"/>
        <v>0.1111111111111111</v>
      </c>
      <c r="AI28" s="49">
        <f t="shared" si="13"/>
        <v>0.14285714285714285</v>
      </c>
      <c r="AK28" s="44" t="s">
        <v>46</v>
      </c>
      <c r="AL28" s="49">
        <f t="shared" si="14"/>
        <v>0.25</v>
      </c>
      <c r="AM28" s="49">
        <f t="shared" si="14"/>
        <v>6.8965517241379309E-2</v>
      </c>
      <c r="AN28" s="49">
        <f t="shared" si="14"/>
        <v>0</v>
      </c>
    </row>
    <row r="30" spans="2:40">
      <c r="B30" s="48" t="s">
        <v>48</v>
      </c>
      <c r="G30" s="48" t="s">
        <v>48</v>
      </c>
      <c r="L30" s="48" t="s">
        <v>48</v>
      </c>
      <c r="Q30" s="48" t="s">
        <v>48</v>
      </c>
      <c r="V30" s="48" t="s">
        <v>48</v>
      </c>
      <c r="AA30" s="48" t="s">
        <v>48</v>
      </c>
      <c r="AF30" s="48" t="s">
        <v>48</v>
      </c>
      <c r="AK30" s="48" t="s">
        <v>48</v>
      </c>
    </row>
    <row r="31" spans="2:40">
      <c r="B31" s="5" t="s">
        <v>47</v>
      </c>
      <c r="C31" s="135">
        <f>C17</f>
        <v>334928.63541953405</v>
      </c>
      <c r="D31" s="135">
        <f t="shared" ref="D31:E31" si="16">D17</f>
        <v>318675.04706175299</v>
      </c>
      <c r="E31" s="135">
        <f t="shared" si="16"/>
        <v>369002.37934904604</v>
      </c>
      <c r="G31" s="5" t="s">
        <v>47</v>
      </c>
      <c r="H31" s="135">
        <f>H17</f>
        <v>185815.04391781986</v>
      </c>
      <c r="I31" s="135">
        <f>I17</f>
        <v>171436.07445219124</v>
      </c>
      <c r="J31" s="135">
        <f>J17</f>
        <v>218820.74074074076</v>
      </c>
      <c r="L31" s="5" t="s">
        <v>47</v>
      </c>
      <c r="M31" s="135">
        <f>M17</f>
        <v>74260.816295888479</v>
      </c>
      <c r="N31" s="135">
        <f>N17</f>
        <v>77601.508466135463</v>
      </c>
      <c r="O31" s="135">
        <f>O17</f>
        <v>84141.144781144772</v>
      </c>
      <c r="Q31" s="5" t="s">
        <v>47</v>
      </c>
      <c r="R31" s="135">
        <f>R17</f>
        <v>41565.810415154774</v>
      </c>
      <c r="S31" s="135">
        <f>S17</f>
        <v>40613.140687250998</v>
      </c>
      <c r="T31" s="135">
        <f>T17</f>
        <v>41308.911335578006</v>
      </c>
      <c r="V31" s="5" t="s">
        <v>47</v>
      </c>
      <c r="W31" s="135">
        <f>W17</f>
        <v>25479.970471209432</v>
      </c>
      <c r="X31" s="135">
        <f>X17</f>
        <v>22358.575199203187</v>
      </c>
      <c r="Y31" s="135">
        <f>Y17</f>
        <v>19086.329966329966</v>
      </c>
      <c r="AA31" s="5" t="s">
        <v>47</v>
      </c>
      <c r="AB31" s="135">
        <f>AB17</f>
        <v>6116.9087360176172</v>
      </c>
      <c r="AC31" s="135">
        <f>AC17</f>
        <v>5472.0129482071707</v>
      </c>
      <c r="AD31" s="135">
        <f>AD17</f>
        <v>4480.3591470258134</v>
      </c>
      <c r="AF31" s="5" t="s">
        <v>47</v>
      </c>
      <c r="AG31" s="135">
        <f>AG17</f>
        <v>1449.8703736142738</v>
      </c>
      <c r="AH31" s="135">
        <f>AH17</f>
        <v>941.04681274900395</v>
      </c>
      <c r="AI31" s="135">
        <f>AI17</f>
        <v>627.25028058361386</v>
      </c>
      <c r="AK31" s="5" t="s">
        <v>47</v>
      </c>
      <c r="AL31" s="135">
        <f>AL17</f>
        <v>240.21520982958384</v>
      </c>
      <c r="AM31" s="135">
        <f>AM17</f>
        <v>252.68849601593624</v>
      </c>
      <c r="AN31" s="135">
        <f>AN17</f>
        <v>358.42873176206507</v>
      </c>
    </row>
    <row r="32" spans="2:40">
      <c r="B32" s="42" t="s">
        <v>43</v>
      </c>
      <c r="C32" s="179" t="str">
        <f>TEXT(C18,"#,##0")&amp;CHAR(10)&amp;"("&amp;TEXT(C25,"0.0%")&amp;")"</f>
        <v>188,878
(56.4%)</v>
      </c>
      <c r="D32" s="179" t="str">
        <f t="shared" ref="D32:E32" si="17">TEXT(D18,"#,##0")&amp;CHAR(10)&amp;"("&amp;TEXT(D25,"0.0%")&amp;")"</f>
        <v>183,077
(57.4%)</v>
      </c>
      <c r="E32" s="179" t="str">
        <f t="shared" si="17"/>
        <v>201,885
(54.7%)</v>
      </c>
      <c r="G32" s="42" t="s">
        <v>43</v>
      </c>
      <c r="H32" s="179" t="str">
        <f t="shared" ref="H32:J35" si="18">TEXT(H18,"#,##0")&amp;CHAR(10)&amp;"("&amp;TEXT(H25,"0.0%")&amp;")"</f>
        <v>129,244
(69.6%)</v>
      </c>
      <c r="I32" s="179" t="str">
        <f t="shared" si="18"/>
        <v>120,933
(70.5%)</v>
      </c>
      <c r="J32" s="179" t="str">
        <f t="shared" si="18"/>
        <v>147,404
(67.4%)</v>
      </c>
      <c r="L32" s="42" t="s">
        <v>43</v>
      </c>
      <c r="M32" s="179" t="str">
        <f t="shared" ref="M32:O35" si="19">TEXT(M18,"#,##0")&amp;CHAR(10)&amp;"("&amp;TEXT(M25,"0.0%")&amp;")"</f>
        <v>36,779
(49.5%)</v>
      </c>
      <c r="N32" s="179" t="str">
        <f t="shared" si="19"/>
        <v>40,979
(52.8%)</v>
      </c>
      <c r="O32" s="179" t="str">
        <f t="shared" si="19"/>
        <v>38,083
(45.3%)</v>
      </c>
      <c r="Q32" s="42" t="s">
        <v>43</v>
      </c>
      <c r="R32" s="179" t="str">
        <f t="shared" ref="R32:T35" si="20">TEXT(R18,"#,##0")&amp;CHAR(10)&amp;"("&amp;TEXT(R25,"0.0%")&amp;")"</f>
        <v>14,722
(35.4%)</v>
      </c>
      <c r="S32" s="179" t="str">
        <f t="shared" si="20"/>
        <v>14,760
(36.3%)</v>
      </c>
      <c r="T32" s="179" t="str">
        <f t="shared" si="20"/>
        <v>11,828
(28.6%)</v>
      </c>
      <c r="V32" s="42" t="s">
        <v>43</v>
      </c>
      <c r="W32" s="179" t="str">
        <f t="shared" ref="W32:Y35" si="21">TEXT(W18,"#,##0")&amp;CHAR(10)&amp;"("&amp;TEXT(W25,"0.0%")&amp;")"</f>
        <v>6,134
(24.1%)</v>
      </c>
      <c r="X32" s="179" t="str">
        <f t="shared" si="21"/>
        <v>4,827
(21.6%)</v>
      </c>
      <c r="Y32" s="179" t="str">
        <f t="shared" si="21"/>
        <v>3,495
(18.3%)</v>
      </c>
      <c r="AA32" s="42" t="s">
        <v>43</v>
      </c>
      <c r="AB32" s="179" t="str">
        <f t="shared" ref="AB32:AD35" si="22">TEXT(AB18,"#,##0")&amp;CHAR(10)&amp;"("&amp;TEXT(AB25,"0.0%")&amp;")"</f>
        <v>1,707
(27.9%)</v>
      </c>
      <c r="AC32" s="179" t="str">
        <f t="shared" si="22"/>
        <v>1,211
(22.1%)</v>
      </c>
      <c r="AD32" s="179" t="str">
        <f t="shared" si="22"/>
        <v>896
(20.0%)</v>
      </c>
      <c r="AF32" s="42" t="s">
        <v>43</v>
      </c>
      <c r="AG32" s="179" t="str">
        <f t="shared" ref="AG32:AI35" si="23">TEXT(AG18,"#,##0")&amp;CHAR(10)&amp;"("&amp;TEXT(AG25,"0.0%")&amp;")"</f>
        <v>249
(17.2%)</v>
      </c>
      <c r="AH32" s="179" t="str">
        <f t="shared" si="23"/>
        <v>322
(34.3%)</v>
      </c>
      <c r="AI32" s="179" t="str">
        <f t="shared" si="23"/>
        <v>90
(14.3%)</v>
      </c>
      <c r="AK32" s="42" t="s">
        <v>43</v>
      </c>
      <c r="AL32" s="179" t="str">
        <f t="shared" ref="AL32:AN35" si="24">TEXT(AL18,"#,##0")&amp;CHAR(10)&amp;"("&amp;TEXT(AL25,"0.0%")&amp;")"</f>
        <v>60
(25.0%)</v>
      </c>
      <c r="AM32" s="179" t="str">
        <f t="shared" si="24"/>
        <v>44
(17.2%)</v>
      </c>
      <c r="AN32" s="179" t="str">
        <f t="shared" si="24"/>
        <v>90
(25.0%)</v>
      </c>
    </row>
    <row r="33" spans="2:40">
      <c r="B33" s="43" t="s">
        <v>44</v>
      </c>
      <c r="C33" s="180" t="str">
        <f t="shared" ref="C33:E33" si="25">TEXT(C19,"#,##0")&amp;CHAR(10)&amp;"("&amp;TEXT(C26,"0.0%")&amp;")"</f>
        <v>96,386
(28.8%)</v>
      </c>
      <c r="D33" s="180" t="str">
        <f t="shared" si="25"/>
        <v>86,533
(27.2%)</v>
      </c>
      <c r="E33" s="180" t="str">
        <f t="shared" si="25"/>
        <v>104,482
(28.3%)</v>
      </c>
      <c r="G33" s="43" t="s">
        <v>44</v>
      </c>
      <c r="H33" s="180" t="str">
        <f t="shared" si="18"/>
        <v>42,158
(22.7%)</v>
      </c>
      <c r="I33" s="180" t="str">
        <f t="shared" si="18"/>
        <v>35,019
(20.4%)</v>
      </c>
      <c r="J33" s="180" t="str">
        <f t="shared" si="18"/>
        <v>52,062
(23.8%)</v>
      </c>
      <c r="L33" s="43" t="s">
        <v>44</v>
      </c>
      <c r="M33" s="180" t="str">
        <f t="shared" si="19"/>
        <v>24,691
(33.2%)</v>
      </c>
      <c r="N33" s="180" t="str">
        <f t="shared" si="19"/>
        <v>24,136
(31.1%)</v>
      </c>
      <c r="O33" s="180" t="str">
        <f t="shared" si="19"/>
        <v>27,151
(32.3%)</v>
      </c>
      <c r="Q33" s="43" t="s">
        <v>44</v>
      </c>
      <c r="R33" s="180" t="str">
        <f t="shared" si="20"/>
        <v>16,498
(39.7%)</v>
      </c>
      <c r="S33" s="180" t="str">
        <f t="shared" si="20"/>
        <v>15,397
(37.9%)</v>
      </c>
      <c r="T33" s="180" t="str">
        <f t="shared" si="20"/>
        <v>15,771
(38.2%)</v>
      </c>
      <c r="V33" s="43" t="s">
        <v>44</v>
      </c>
      <c r="W33" s="180" t="str">
        <f t="shared" si="21"/>
        <v>9,969
(39.1%)</v>
      </c>
      <c r="X33" s="180" t="str">
        <f t="shared" si="21"/>
        <v>9,097
(40.7%)</v>
      </c>
      <c r="Y33" s="180" t="str">
        <f t="shared" si="21"/>
        <v>7,437
(39.0%)</v>
      </c>
      <c r="AA33" s="43" t="s">
        <v>44</v>
      </c>
      <c r="AB33" s="180" t="str">
        <f t="shared" si="22"/>
        <v>2,462
(40.3%)</v>
      </c>
      <c r="AC33" s="180" t="str">
        <f t="shared" si="22"/>
        <v>2,396
(43.8%)</v>
      </c>
      <c r="AD33" s="180" t="str">
        <f t="shared" si="22"/>
        <v>1,703
(38.0%)</v>
      </c>
      <c r="AF33" s="43" t="s">
        <v>44</v>
      </c>
      <c r="AG33" s="180" t="str">
        <f t="shared" si="23"/>
        <v>566
(39.1%)</v>
      </c>
      <c r="AH33" s="180" t="str">
        <f t="shared" si="23"/>
        <v>357
(38.0%)</v>
      </c>
      <c r="AI33" s="180" t="str">
        <f t="shared" si="23"/>
        <v>269
(42.9%)</v>
      </c>
      <c r="AK33" s="43" t="s">
        <v>44</v>
      </c>
      <c r="AL33" s="180" t="str">
        <f t="shared" si="24"/>
        <v>51
(21.4%)</v>
      </c>
      <c r="AM33" s="180" t="str">
        <f t="shared" si="24"/>
        <v>131
(51.7%)</v>
      </c>
      <c r="AN33" s="180" t="str">
        <f t="shared" si="24"/>
        <v>90
(25.0%)</v>
      </c>
    </row>
    <row r="34" spans="2:40">
      <c r="B34" s="43" t="s">
        <v>45</v>
      </c>
      <c r="C34" s="180" t="str">
        <f t="shared" ref="C34:E34" si="26">TEXT(C20,"#,##0")&amp;CHAR(10)&amp;"("&amp;TEXT(C27,"0.0%")&amp;")"</f>
        <v>31,159
(9.3%)</v>
      </c>
      <c r="D34" s="180" t="str">
        <f t="shared" si="26"/>
        <v>31,098
(9.8%)</v>
      </c>
      <c r="E34" s="180" t="str">
        <f t="shared" si="26"/>
        <v>38,710
(10.5%)</v>
      </c>
      <c r="G34" s="43" t="s">
        <v>45</v>
      </c>
      <c r="H34" s="180" t="str">
        <f t="shared" si="18"/>
        <v>9,334
(5.0%)</v>
      </c>
      <c r="I34" s="180" t="str">
        <f t="shared" si="18"/>
        <v>10,839
(6.3%)</v>
      </c>
      <c r="J34" s="180" t="str">
        <f t="shared" si="18"/>
        <v>12,187
(5.6%)</v>
      </c>
      <c r="L34" s="43" t="s">
        <v>45</v>
      </c>
      <c r="M34" s="180" t="str">
        <f t="shared" si="19"/>
        <v>8,021
(10.8%)</v>
      </c>
      <c r="N34" s="180" t="str">
        <f t="shared" si="19"/>
        <v>7,398
(9.5%)</v>
      </c>
      <c r="O34" s="180" t="str">
        <f t="shared" si="19"/>
        <v>11,918
(14.2%)</v>
      </c>
      <c r="Q34" s="43" t="s">
        <v>45</v>
      </c>
      <c r="R34" s="180" t="str">
        <f t="shared" si="20"/>
        <v>6,451
(15.5%)</v>
      </c>
      <c r="S34" s="180" t="str">
        <f t="shared" si="20"/>
        <v>6,439
(15.9%)</v>
      </c>
      <c r="T34" s="180" t="str">
        <f t="shared" si="20"/>
        <v>8,154
(19.7%)</v>
      </c>
      <c r="V34" s="43" t="s">
        <v>45</v>
      </c>
      <c r="W34" s="180" t="str">
        <f t="shared" si="21"/>
        <v>5,636
(22.1%)</v>
      </c>
      <c r="X34" s="180" t="str">
        <f t="shared" si="21"/>
        <v>5,019
(22.4%)</v>
      </c>
      <c r="Y34" s="180" t="str">
        <f t="shared" si="21"/>
        <v>5,018
(26.3%)</v>
      </c>
      <c r="AA34" s="43" t="s">
        <v>45</v>
      </c>
      <c r="AB34" s="180" t="str">
        <f t="shared" si="22"/>
        <v>1,210
(19.8%)</v>
      </c>
      <c r="AC34" s="180" t="str">
        <f t="shared" si="22"/>
        <v>1,176
(21.5%)</v>
      </c>
      <c r="AD34" s="180" t="str">
        <f t="shared" si="22"/>
        <v>1,344
(30.0%)</v>
      </c>
      <c r="AF34" s="43" t="s">
        <v>45</v>
      </c>
      <c r="AG34" s="180" t="str">
        <f t="shared" si="23"/>
        <v>438
(30.2%)</v>
      </c>
      <c r="AH34" s="180" t="str">
        <f t="shared" si="23"/>
        <v>157
(16.7%)</v>
      </c>
      <c r="AI34" s="180" t="str">
        <f t="shared" si="23"/>
        <v>179
(28.6%)</v>
      </c>
      <c r="AK34" s="43" t="s">
        <v>45</v>
      </c>
      <c r="AL34" s="180" t="str">
        <f t="shared" si="24"/>
        <v>77
(32.1%)</v>
      </c>
      <c r="AM34" s="180" t="str">
        <f t="shared" si="24"/>
        <v>61
(24.1%)</v>
      </c>
      <c r="AN34" s="180" t="str">
        <f t="shared" si="24"/>
        <v>90
(25.0%)</v>
      </c>
    </row>
    <row r="35" spans="2:40">
      <c r="B35" s="44" t="s">
        <v>46</v>
      </c>
      <c r="C35" s="181" t="str">
        <f t="shared" ref="C35:E35" si="27">TEXT(C21,"#,##0")&amp;CHAR(10)&amp;"("&amp;TEXT(C28,"0.0%")&amp;")"</f>
        <v>18,497
(5.5%)</v>
      </c>
      <c r="D35" s="181" t="str">
        <f t="shared" si="27"/>
        <v>17,967
(5.6%)</v>
      </c>
      <c r="E35" s="181" t="str">
        <f t="shared" si="27"/>
        <v>23,836
(6.5%)</v>
      </c>
      <c r="G35" s="44" t="s">
        <v>46</v>
      </c>
      <c r="H35" s="181" t="str">
        <f t="shared" si="18"/>
        <v>5,087
(2.7%)</v>
      </c>
      <c r="I35" s="181" t="str">
        <f t="shared" si="18"/>
        <v>4,644
(2.7%)</v>
      </c>
      <c r="J35" s="181" t="str">
        <f t="shared" si="18"/>
        <v>7,169
(3.3%)</v>
      </c>
      <c r="L35" s="44" t="s">
        <v>46</v>
      </c>
      <c r="M35" s="181" t="str">
        <f t="shared" si="19"/>
        <v>4,779
(6.4%)</v>
      </c>
      <c r="N35" s="181" t="str">
        <f t="shared" si="19"/>
        <v>5,089
(6.6%)</v>
      </c>
      <c r="O35" s="181" t="str">
        <f t="shared" si="19"/>
        <v>6,989
(8.3%)</v>
      </c>
      <c r="Q35" s="44" t="s">
        <v>46</v>
      </c>
      <c r="R35" s="181" t="str">
        <f t="shared" si="20"/>
        <v>3,886
(9.3%)</v>
      </c>
      <c r="S35" s="181" t="str">
        <f t="shared" si="20"/>
        <v>4,026
(9.9%)</v>
      </c>
      <c r="T35" s="181" t="str">
        <f t="shared" si="20"/>
        <v>5,645
(13.7%)</v>
      </c>
      <c r="V35" s="44" t="s">
        <v>46</v>
      </c>
      <c r="W35" s="181" t="str">
        <f t="shared" si="21"/>
        <v>3,758
(14.7%)</v>
      </c>
      <c r="X35" s="181" t="str">
        <f t="shared" si="21"/>
        <v>3,416
(15.3%)</v>
      </c>
      <c r="Y35" s="181" t="str">
        <f t="shared" si="21"/>
        <v>3,226
(16.9%)</v>
      </c>
      <c r="AA35" s="44" t="s">
        <v>46</v>
      </c>
      <c r="AB35" s="181" t="str">
        <f t="shared" si="22"/>
        <v>746
(12.2%)</v>
      </c>
      <c r="AC35" s="181" t="str">
        <f t="shared" si="22"/>
        <v>680
(12.4%)</v>
      </c>
      <c r="AD35" s="181" t="str">
        <f t="shared" si="22"/>
        <v>627
(14.0%)</v>
      </c>
      <c r="AF35" s="44" t="s">
        <v>46</v>
      </c>
      <c r="AG35" s="181" t="str">
        <f t="shared" si="23"/>
        <v>197
(13.6%)</v>
      </c>
      <c r="AH35" s="181" t="str">
        <f t="shared" si="23"/>
        <v>105
(11.1%)</v>
      </c>
      <c r="AI35" s="181" t="str">
        <f t="shared" si="23"/>
        <v>90
(14.3%)</v>
      </c>
      <c r="AK35" s="44" t="s">
        <v>46</v>
      </c>
      <c r="AL35" s="181" t="str">
        <f t="shared" si="24"/>
        <v>60
(25.0%)</v>
      </c>
      <c r="AM35" s="181" t="str">
        <f t="shared" si="24"/>
        <v>17
(6.9%)</v>
      </c>
      <c r="AN35" s="181" t="str">
        <f t="shared" si="24"/>
        <v>0
(0.0%)</v>
      </c>
    </row>
    <row r="36" spans="2:40">
      <c r="C36" s="27" t="str">
        <f>"(n="&amp;TEXT(C17,"#,##0")&amp;")"</f>
        <v>(n=334,929)</v>
      </c>
      <c r="D36" s="27" t="str">
        <f>"(n="&amp;TEXT(D17,"#,##0")&amp;")"</f>
        <v>(n=318,675)</v>
      </c>
      <c r="E36" s="27" t="str">
        <f>"(n="&amp;TEXT(E17,"#,##0")&amp;")"</f>
        <v>(n=369,002)</v>
      </c>
      <c r="H36" s="27" t="str">
        <f>"(n="&amp;TEXT(H17,"#,##0")&amp;")"</f>
        <v>(n=185,815)</v>
      </c>
      <c r="I36" s="27" t="str">
        <f>"(n="&amp;TEXT(I17,"#,##0")&amp;")"</f>
        <v>(n=171,436)</v>
      </c>
      <c r="J36" s="27" t="str">
        <f>"(n="&amp;TEXT(J17,"#,##0")&amp;")"</f>
        <v>(n=218,821)</v>
      </c>
      <c r="M36" s="27" t="str">
        <f>"(n="&amp;TEXT(M17,"#,##0")&amp;")"</f>
        <v>(n=74,261)</v>
      </c>
      <c r="N36" s="27" t="str">
        <f>"(n="&amp;TEXT(N17,"#,##0")&amp;")"</f>
        <v>(n=77,602)</v>
      </c>
      <c r="O36" s="27" t="str">
        <f>"(n="&amp;TEXT(O17,"#,##0")&amp;")"</f>
        <v>(n=84,141)</v>
      </c>
      <c r="R36" s="27" t="str">
        <f>"(n="&amp;TEXT(R17,"#,##0")&amp;")"</f>
        <v>(n=41,566)</v>
      </c>
      <c r="S36" s="27" t="str">
        <f>"(n="&amp;TEXT(S17,"#,##0")&amp;")"</f>
        <v>(n=40,613)</v>
      </c>
      <c r="T36" s="27" t="str">
        <f>"(n="&amp;TEXT(T17,"#,##0")&amp;")"</f>
        <v>(n=41,309)</v>
      </c>
      <c r="W36" s="27" t="str">
        <f>"(n="&amp;TEXT(W17,"#,##0")&amp;")"</f>
        <v>(n=25,480)</v>
      </c>
      <c r="X36" s="27" t="str">
        <f>"(n="&amp;TEXT(X17,"#,##0")&amp;")"</f>
        <v>(n=22,359)</v>
      </c>
      <c r="Y36" s="27" t="str">
        <f>"(n="&amp;TEXT(Y17,"#,##0")&amp;")"</f>
        <v>(n=19,086)</v>
      </c>
      <c r="AB36" s="27" t="str">
        <f>"(n="&amp;TEXT(AB17,"#,##0")&amp;")"</f>
        <v>(n=6,117)</v>
      </c>
      <c r="AC36" s="27" t="str">
        <f>"(n="&amp;TEXT(AC17,"#,##0")&amp;")"</f>
        <v>(n=5,472)</v>
      </c>
      <c r="AD36" s="27" t="str">
        <f>"(n="&amp;TEXT(AD17,"#,##0")&amp;")"</f>
        <v>(n=4,480)</v>
      </c>
      <c r="AG36" s="27" t="str">
        <f>"(n="&amp;TEXT(AG17,"#,##0")&amp;")"</f>
        <v>(n=1,450)</v>
      </c>
      <c r="AH36" s="27" t="str">
        <f>"(n="&amp;TEXT(AH17,"#,##0")&amp;")"</f>
        <v>(n=941)</v>
      </c>
      <c r="AI36" s="27" t="str">
        <f>"(n="&amp;TEXT(AI17,"#,##0")&amp;")"</f>
        <v>(n=627)</v>
      </c>
      <c r="AL36" s="27" t="str">
        <f>"(n="&amp;TEXT(AL17,"#,##0")&amp;")"</f>
        <v>(n=240)</v>
      </c>
      <c r="AM36" s="27" t="str">
        <f>"(n="&amp;TEXT(AM17,"#,##0")&amp;")"</f>
        <v>(n=253)</v>
      </c>
      <c r="AN36" s="27" t="str">
        <f>"(n="&amp;TEXT(AN17,"#,##0")&amp;")"</f>
        <v>(n=358)</v>
      </c>
    </row>
    <row r="60" spans="2:37">
      <c r="B60" t="s">
        <v>56</v>
      </c>
      <c r="G60" t="s">
        <v>56</v>
      </c>
      <c r="L60" t="s">
        <v>56</v>
      </c>
      <c r="Q60" t="s">
        <v>56</v>
      </c>
      <c r="V60" t="s">
        <v>56</v>
      </c>
      <c r="AA60" t="s">
        <v>56</v>
      </c>
      <c r="AF60" t="s">
        <v>56</v>
      </c>
      <c r="AK60" t="s">
        <v>56</v>
      </c>
    </row>
  </sheetData>
  <mergeCells count="8">
    <mergeCell ref="AA4:AD4"/>
    <mergeCell ref="AF4:AI4"/>
    <mergeCell ref="AK4:AN4"/>
    <mergeCell ref="B4:E4"/>
    <mergeCell ref="G4:J4"/>
    <mergeCell ref="L4:O4"/>
    <mergeCell ref="Q4:T4"/>
    <mergeCell ref="V4:Y4"/>
  </mergeCells>
  <phoneticPr fontId="2"/>
  <pageMargins left="0.7" right="0.7" top="0.75" bottom="0.75" header="0.3" footer="0.3"/>
  <pageSetup paperSize="9" scal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85" zoomScaleNormal="85" zoomScaleSheetLayoutView="85" workbookViewId="0"/>
  </sheetViews>
  <sheetFormatPr defaultRowHeight="13.5"/>
  <cols>
    <col min="4" max="4" width="2.375" bestFit="1" customWidth="1"/>
    <col min="6" max="6" width="2.375" bestFit="1" customWidth="1"/>
    <col min="7" max="7" width="21" bestFit="1" customWidth="1"/>
  </cols>
  <sheetData>
    <row r="2" spans="2:15" ht="20.100000000000001" customHeight="1">
      <c r="B2" s="9" t="s">
        <v>32</v>
      </c>
    </row>
    <row r="4" spans="2:15" ht="20.100000000000001" customHeight="1">
      <c r="B4" s="10" t="s">
        <v>168</v>
      </c>
    </row>
    <row r="5" spans="2:15">
      <c r="B5" s="1"/>
      <c r="C5" s="1"/>
      <c r="D5" s="1"/>
      <c r="E5" s="1"/>
      <c r="F5" s="1"/>
      <c r="G5" s="1"/>
      <c r="H5" s="2" t="s">
        <v>0</v>
      </c>
      <c r="I5" s="2" t="s">
        <v>0</v>
      </c>
      <c r="J5" s="2" t="s">
        <v>0</v>
      </c>
      <c r="K5" s="2" t="s">
        <v>0</v>
      </c>
      <c r="L5" s="2" t="s">
        <v>0</v>
      </c>
      <c r="M5" s="2" t="s">
        <v>0</v>
      </c>
      <c r="N5" s="2" t="s">
        <v>0</v>
      </c>
      <c r="O5" s="2" t="s">
        <v>0</v>
      </c>
    </row>
    <row r="6" spans="2:15">
      <c r="B6" s="1"/>
      <c r="C6" s="1"/>
      <c r="D6" s="1"/>
      <c r="E6" s="1"/>
      <c r="F6" s="1"/>
      <c r="G6" s="1"/>
      <c r="H6" s="2" t="s">
        <v>31</v>
      </c>
      <c r="I6" s="2" t="s">
        <v>31</v>
      </c>
      <c r="J6" s="2" t="s">
        <v>31</v>
      </c>
      <c r="K6" s="2" t="s">
        <v>31</v>
      </c>
      <c r="L6" s="2" t="s">
        <v>31</v>
      </c>
      <c r="M6" s="2" t="s">
        <v>31</v>
      </c>
      <c r="N6" s="2" t="s">
        <v>31</v>
      </c>
      <c r="O6" s="2" t="s">
        <v>31</v>
      </c>
    </row>
    <row r="7" spans="2:15" ht="24">
      <c r="B7" s="1"/>
      <c r="C7" s="1"/>
      <c r="D7" s="1"/>
      <c r="E7" s="1"/>
      <c r="F7" s="1"/>
      <c r="G7" s="1"/>
      <c r="H7" s="2" t="s">
        <v>6</v>
      </c>
      <c r="I7" s="2" t="s">
        <v>30</v>
      </c>
      <c r="J7" s="2" t="s">
        <v>29</v>
      </c>
      <c r="K7" s="2" t="s">
        <v>28</v>
      </c>
      <c r="L7" s="2" t="s">
        <v>27</v>
      </c>
      <c r="M7" s="2" t="s">
        <v>26</v>
      </c>
      <c r="N7" s="2" t="s">
        <v>25</v>
      </c>
      <c r="O7" s="2" t="s">
        <v>24</v>
      </c>
    </row>
    <row r="8" spans="2:15">
      <c r="B8" s="1"/>
      <c r="C8" s="1"/>
      <c r="D8" s="1"/>
      <c r="E8" s="1"/>
      <c r="F8" s="1"/>
      <c r="G8" s="1"/>
      <c r="H8" s="3" t="s">
        <v>1</v>
      </c>
      <c r="I8" s="3" t="s">
        <v>1</v>
      </c>
      <c r="J8" s="3" t="s">
        <v>1</v>
      </c>
      <c r="K8" s="3" t="s">
        <v>1</v>
      </c>
      <c r="L8" s="3" t="s">
        <v>1</v>
      </c>
      <c r="M8" s="3" t="s">
        <v>1</v>
      </c>
      <c r="N8" s="3" t="s">
        <v>1</v>
      </c>
      <c r="O8" s="3" t="s">
        <v>1</v>
      </c>
    </row>
    <row r="9" spans="2:15" s="26" customFormat="1" ht="60.75" thickBot="1">
      <c r="B9" s="2" t="s">
        <v>2</v>
      </c>
      <c r="C9" s="2" t="s">
        <v>3</v>
      </c>
      <c r="D9" s="2"/>
      <c r="E9" s="2" t="s">
        <v>4</v>
      </c>
      <c r="F9" s="2"/>
      <c r="G9" s="2" t="s">
        <v>23</v>
      </c>
      <c r="H9" s="25" t="s">
        <v>5</v>
      </c>
      <c r="I9" s="25"/>
      <c r="J9" s="25"/>
      <c r="K9" s="25"/>
      <c r="L9" s="25"/>
      <c r="M9" s="25"/>
      <c r="N9" s="25"/>
      <c r="O9" s="25"/>
    </row>
    <row r="10" spans="2:15">
      <c r="B10" s="30">
        <v>1</v>
      </c>
      <c r="C10" s="30" t="s">
        <v>35</v>
      </c>
      <c r="D10" s="30">
        <v>1</v>
      </c>
      <c r="E10" s="30" t="s">
        <v>6</v>
      </c>
      <c r="F10" s="30">
        <v>1</v>
      </c>
      <c r="G10" s="125" t="s">
        <v>22</v>
      </c>
      <c r="H10" s="12">
        <v>920900</v>
      </c>
      <c r="I10" s="198">
        <v>377000</v>
      </c>
      <c r="J10" s="198">
        <v>278200</v>
      </c>
      <c r="K10" s="198">
        <v>147700</v>
      </c>
      <c r="L10" s="198">
        <v>89200</v>
      </c>
      <c r="M10" s="198">
        <v>24100</v>
      </c>
      <c r="N10" s="198">
        <v>3700</v>
      </c>
      <c r="O10" s="199">
        <v>1000</v>
      </c>
    </row>
    <row r="11" spans="2:15">
      <c r="B11" s="4">
        <v>1</v>
      </c>
      <c r="C11" s="4" t="s">
        <v>35</v>
      </c>
      <c r="D11" s="4">
        <v>1</v>
      </c>
      <c r="E11" s="4" t="s">
        <v>6</v>
      </c>
      <c r="F11" s="4">
        <v>1</v>
      </c>
      <c r="G11" s="11" t="s">
        <v>21</v>
      </c>
      <c r="H11" s="13">
        <v>369100</v>
      </c>
      <c r="I11" s="200">
        <v>226300</v>
      </c>
      <c r="J11" s="200">
        <v>101600</v>
      </c>
      <c r="K11" s="200">
        <v>30100</v>
      </c>
      <c r="L11" s="200">
        <v>8700</v>
      </c>
      <c r="M11" s="200">
        <v>1800</v>
      </c>
      <c r="N11" s="200">
        <v>300</v>
      </c>
      <c r="O11" s="201">
        <v>200</v>
      </c>
    </row>
    <row r="12" spans="2:15">
      <c r="B12" s="4">
        <v>1</v>
      </c>
      <c r="C12" s="4" t="s">
        <v>35</v>
      </c>
      <c r="D12" s="4">
        <v>1</v>
      </c>
      <c r="E12" s="4" t="s">
        <v>6</v>
      </c>
      <c r="F12" s="4">
        <v>1</v>
      </c>
      <c r="G12" s="11" t="s">
        <v>20</v>
      </c>
      <c r="H12" s="13">
        <v>243300</v>
      </c>
      <c r="I12" s="200">
        <v>78400</v>
      </c>
      <c r="J12" s="200">
        <v>89500</v>
      </c>
      <c r="K12" s="200">
        <v>45700</v>
      </c>
      <c r="L12" s="200">
        <v>23500</v>
      </c>
      <c r="M12" s="200">
        <v>5000</v>
      </c>
      <c r="N12" s="200">
        <v>900</v>
      </c>
      <c r="O12" s="201">
        <v>300</v>
      </c>
    </row>
    <row r="13" spans="2:15">
      <c r="B13" s="4">
        <v>1</v>
      </c>
      <c r="C13" s="4" t="s">
        <v>35</v>
      </c>
      <c r="D13" s="4">
        <v>1</v>
      </c>
      <c r="E13" s="4" t="s">
        <v>6</v>
      </c>
      <c r="F13" s="4">
        <v>1</v>
      </c>
      <c r="G13" s="11" t="s">
        <v>19</v>
      </c>
      <c r="H13" s="13">
        <v>121000</v>
      </c>
      <c r="I13" s="200">
        <v>20400</v>
      </c>
      <c r="J13" s="200">
        <v>35700</v>
      </c>
      <c r="K13" s="200">
        <v>32700</v>
      </c>
      <c r="L13" s="200">
        <v>24800</v>
      </c>
      <c r="M13" s="200">
        <v>6300</v>
      </c>
      <c r="N13" s="200">
        <v>1000</v>
      </c>
      <c r="O13" s="201">
        <v>200</v>
      </c>
    </row>
    <row r="14" spans="2:15">
      <c r="B14" s="4">
        <v>1</v>
      </c>
      <c r="C14" s="4" t="s">
        <v>35</v>
      </c>
      <c r="D14" s="4">
        <v>1</v>
      </c>
      <c r="E14" s="4" t="s">
        <v>6</v>
      </c>
      <c r="F14" s="4">
        <v>1</v>
      </c>
      <c r="G14" s="11" t="s">
        <v>18</v>
      </c>
      <c r="H14" s="13">
        <v>81000</v>
      </c>
      <c r="I14" s="200">
        <v>10300</v>
      </c>
      <c r="J14" s="200">
        <v>22300</v>
      </c>
      <c r="K14" s="200">
        <v>23500</v>
      </c>
      <c r="L14" s="200">
        <v>18700</v>
      </c>
      <c r="M14" s="200">
        <v>5100</v>
      </c>
      <c r="N14" s="200">
        <v>1000</v>
      </c>
      <c r="O14" s="201">
        <v>200</v>
      </c>
    </row>
    <row r="15" spans="2:15">
      <c r="B15" s="4">
        <v>1</v>
      </c>
      <c r="C15" s="4" t="s">
        <v>35</v>
      </c>
      <c r="D15" s="4">
        <v>1</v>
      </c>
      <c r="E15" s="4" t="s">
        <v>6</v>
      </c>
      <c r="F15" s="4">
        <v>1</v>
      </c>
      <c r="G15" s="11" t="s">
        <v>17</v>
      </c>
      <c r="H15" s="13">
        <v>28400</v>
      </c>
      <c r="I15" s="200">
        <v>3400</v>
      </c>
      <c r="J15" s="200">
        <v>8000</v>
      </c>
      <c r="K15" s="200">
        <v>7900</v>
      </c>
      <c r="L15" s="200">
        <v>7200</v>
      </c>
      <c r="M15" s="200">
        <v>1600</v>
      </c>
      <c r="N15" s="200">
        <v>400</v>
      </c>
      <c r="O15" s="201">
        <v>100</v>
      </c>
    </row>
    <row r="16" spans="2:15">
      <c r="B16" s="4">
        <v>1</v>
      </c>
      <c r="C16" s="4" t="s">
        <v>35</v>
      </c>
      <c r="D16" s="4">
        <v>1</v>
      </c>
      <c r="E16" s="4" t="s">
        <v>6</v>
      </c>
      <c r="F16" s="4">
        <v>1</v>
      </c>
      <c r="G16" s="11" t="s">
        <v>16</v>
      </c>
      <c r="H16" s="13">
        <v>9300</v>
      </c>
      <c r="I16" s="200">
        <v>1200</v>
      </c>
      <c r="J16" s="200">
        <v>3000</v>
      </c>
      <c r="K16" s="200">
        <v>1900</v>
      </c>
      <c r="L16" s="200">
        <v>2100</v>
      </c>
      <c r="M16" s="200">
        <v>800</v>
      </c>
      <c r="N16" s="200">
        <v>100</v>
      </c>
      <c r="O16" s="201">
        <v>100</v>
      </c>
    </row>
    <row r="17" spans="2:15">
      <c r="B17" s="4">
        <v>1</v>
      </c>
      <c r="C17" s="4" t="s">
        <v>35</v>
      </c>
      <c r="D17" s="4">
        <v>1</v>
      </c>
      <c r="E17" s="4" t="s">
        <v>6</v>
      </c>
      <c r="F17" s="4">
        <v>1</v>
      </c>
      <c r="G17" s="11" t="s">
        <v>15</v>
      </c>
      <c r="H17" s="13">
        <v>68800</v>
      </c>
      <c r="I17" s="200">
        <v>36900</v>
      </c>
      <c r="J17" s="200">
        <v>18200</v>
      </c>
      <c r="K17" s="200">
        <v>6100</v>
      </c>
      <c r="L17" s="200">
        <v>4100</v>
      </c>
      <c r="M17" s="200">
        <v>3500</v>
      </c>
      <c r="N17" s="202" t="s">
        <v>9</v>
      </c>
      <c r="O17" s="203" t="s">
        <v>9</v>
      </c>
    </row>
    <row r="18" spans="2:15">
      <c r="B18" s="4">
        <v>1</v>
      </c>
      <c r="C18" s="4" t="s">
        <v>35</v>
      </c>
      <c r="D18" s="4">
        <v>1</v>
      </c>
      <c r="E18" s="4" t="s">
        <v>7</v>
      </c>
      <c r="F18" s="4">
        <v>1</v>
      </c>
      <c r="G18" s="11" t="s">
        <v>22</v>
      </c>
      <c r="H18" s="13">
        <v>447900</v>
      </c>
      <c r="I18" s="200">
        <v>99200</v>
      </c>
      <c r="J18" s="200">
        <v>166400</v>
      </c>
      <c r="K18" s="200">
        <v>95600</v>
      </c>
      <c r="L18" s="200">
        <v>65300</v>
      </c>
      <c r="M18" s="200">
        <v>17800</v>
      </c>
      <c r="N18" s="200">
        <v>3000</v>
      </c>
      <c r="O18" s="201">
        <v>700</v>
      </c>
    </row>
    <row r="19" spans="2:15">
      <c r="B19" s="4">
        <v>1</v>
      </c>
      <c r="C19" s="4" t="s">
        <v>35</v>
      </c>
      <c r="D19" s="4">
        <v>1</v>
      </c>
      <c r="E19" s="4" t="s">
        <v>7</v>
      </c>
      <c r="F19" s="4">
        <v>1</v>
      </c>
      <c r="G19" s="11" t="s">
        <v>21</v>
      </c>
      <c r="H19" s="13">
        <v>143800</v>
      </c>
      <c r="I19" s="200">
        <v>61800</v>
      </c>
      <c r="J19" s="200">
        <v>59100</v>
      </c>
      <c r="K19" s="200">
        <v>16800</v>
      </c>
      <c r="L19" s="200">
        <v>4800</v>
      </c>
      <c r="M19" s="200">
        <v>900</v>
      </c>
      <c r="N19" s="200">
        <v>300</v>
      </c>
      <c r="O19" s="201">
        <v>100</v>
      </c>
    </row>
    <row r="20" spans="2:15">
      <c r="B20" s="4">
        <v>1</v>
      </c>
      <c r="C20" s="4" t="s">
        <v>35</v>
      </c>
      <c r="D20" s="4">
        <v>1</v>
      </c>
      <c r="E20" s="4" t="s">
        <v>7</v>
      </c>
      <c r="F20" s="4">
        <v>1</v>
      </c>
      <c r="G20" s="11" t="s">
        <v>20</v>
      </c>
      <c r="H20" s="13">
        <v>126700</v>
      </c>
      <c r="I20" s="200">
        <v>20300</v>
      </c>
      <c r="J20" s="200">
        <v>59200</v>
      </c>
      <c r="K20" s="200">
        <v>28100</v>
      </c>
      <c r="L20" s="200">
        <v>15200</v>
      </c>
      <c r="M20" s="200">
        <v>3100</v>
      </c>
      <c r="N20" s="200">
        <v>600</v>
      </c>
      <c r="O20" s="201">
        <v>200</v>
      </c>
    </row>
    <row r="21" spans="2:15">
      <c r="B21" s="4">
        <v>1</v>
      </c>
      <c r="C21" s="4" t="s">
        <v>35</v>
      </c>
      <c r="D21" s="4">
        <v>1</v>
      </c>
      <c r="E21" s="4" t="s">
        <v>7</v>
      </c>
      <c r="F21" s="4">
        <v>1</v>
      </c>
      <c r="G21" s="11" t="s">
        <v>19</v>
      </c>
      <c r="H21" s="13">
        <v>77800</v>
      </c>
      <c r="I21" s="200">
        <v>6800</v>
      </c>
      <c r="J21" s="200">
        <v>22400</v>
      </c>
      <c r="K21" s="200">
        <v>23600</v>
      </c>
      <c r="L21" s="200">
        <v>19200</v>
      </c>
      <c r="M21" s="200">
        <v>4800</v>
      </c>
      <c r="N21" s="200">
        <v>800</v>
      </c>
      <c r="O21" s="201">
        <v>100</v>
      </c>
    </row>
    <row r="22" spans="2:15">
      <c r="B22" s="4">
        <v>1</v>
      </c>
      <c r="C22" s="4" t="s">
        <v>35</v>
      </c>
      <c r="D22" s="4">
        <v>1</v>
      </c>
      <c r="E22" s="4" t="s">
        <v>7</v>
      </c>
      <c r="F22" s="4">
        <v>1</v>
      </c>
      <c r="G22" s="11" t="s">
        <v>18</v>
      </c>
      <c r="H22" s="13">
        <v>61600</v>
      </c>
      <c r="I22" s="200">
        <v>4800</v>
      </c>
      <c r="J22" s="200">
        <v>16200</v>
      </c>
      <c r="K22" s="200">
        <v>18600</v>
      </c>
      <c r="L22" s="200">
        <v>16300</v>
      </c>
      <c r="M22" s="200">
        <v>4600</v>
      </c>
      <c r="N22" s="200">
        <v>900</v>
      </c>
      <c r="O22" s="201">
        <v>100</v>
      </c>
    </row>
    <row r="23" spans="2:15">
      <c r="B23" s="4">
        <v>1</v>
      </c>
      <c r="C23" s="4" t="s">
        <v>35</v>
      </c>
      <c r="D23" s="4">
        <v>1</v>
      </c>
      <c r="E23" s="4" t="s">
        <v>7</v>
      </c>
      <c r="F23" s="4">
        <v>1</v>
      </c>
      <c r="G23" s="11" t="s">
        <v>17</v>
      </c>
      <c r="H23" s="13">
        <v>22700</v>
      </c>
      <c r="I23" s="200">
        <v>1400</v>
      </c>
      <c r="J23" s="200">
        <v>6500</v>
      </c>
      <c r="K23" s="200">
        <v>6700</v>
      </c>
      <c r="L23" s="200">
        <v>6400</v>
      </c>
      <c r="M23" s="200">
        <v>1300</v>
      </c>
      <c r="N23" s="200">
        <v>300</v>
      </c>
      <c r="O23" s="201">
        <v>0</v>
      </c>
    </row>
    <row r="24" spans="2:15">
      <c r="B24" s="4">
        <v>1</v>
      </c>
      <c r="C24" s="4" t="s">
        <v>35</v>
      </c>
      <c r="D24" s="4">
        <v>1</v>
      </c>
      <c r="E24" s="4" t="s">
        <v>7</v>
      </c>
      <c r="F24" s="4">
        <v>1</v>
      </c>
      <c r="G24" s="11" t="s">
        <v>16</v>
      </c>
      <c r="H24" s="13">
        <v>7900</v>
      </c>
      <c r="I24" s="200">
        <v>700</v>
      </c>
      <c r="J24" s="200">
        <v>2700</v>
      </c>
      <c r="K24" s="200">
        <v>1600</v>
      </c>
      <c r="L24" s="200">
        <v>1900</v>
      </c>
      <c r="M24" s="200">
        <v>700</v>
      </c>
      <c r="N24" s="200">
        <v>100</v>
      </c>
      <c r="O24" s="201">
        <v>100</v>
      </c>
    </row>
    <row r="25" spans="2:15">
      <c r="B25" s="4">
        <v>1</v>
      </c>
      <c r="C25" s="4" t="s">
        <v>35</v>
      </c>
      <c r="D25" s="4">
        <v>1</v>
      </c>
      <c r="E25" s="4" t="s">
        <v>7</v>
      </c>
      <c r="F25" s="4">
        <v>1</v>
      </c>
      <c r="G25" s="11" t="s">
        <v>15</v>
      </c>
      <c r="H25" s="13">
        <v>7500</v>
      </c>
      <c r="I25" s="200">
        <v>3400</v>
      </c>
      <c r="J25" s="200">
        <v>200</v>
      </c>
      <c r="K25" s="200">
        <v>100</v>
      </c>
      <c r="L25" s="200">
        <v>1500</v>
      </c>
      <c r="M25" s="200">
        <v>2300</v>
      </c>
      <c r="N25" s="202" t="s">
        <v>9</v>
      </c>
      <c r="O25" s="203" t="s">
        <v>9</v>
      </c>
    </row>
    <row r="26" spans="2:15">
      <c r="B26" s="4">
        <v>1</v>
      </c>
      <c r="C26" s="4" t="s">
        <v>35</v>
      </c>
      <c r="D26" s="4">
        <v>1</v>
      </c>
      <c r="E26" s="4" t="s">
        <v>8</v>
      </c>
      <c r="F26" s="4">
        <v>1</v>
      </c>
      <c r="G26" s="11" t="s">
        <v>22</v>
      </c>
      <c r="H26" s="14">
        <v>445500</v>
      </c>
      <c r="I26" s="128">
        <v>272000</v>
      </c>
      <c r="J26" s="128">
        <v>97700</v>
      </c>
      <c r="K26" s="128">
        <v>47000</v>
      </c>
      <c r="L26" s="128">
        <v>21800</v>
      </c>
      <c r="M26" s="128">
        <v>5800</v>
      </c>
      <c r="N26" s="128">
        <v>700</v>
      </c>
      <c r="O26" s="21">
        <v>400</v>
      </c>
    </row>
    <row r="27" spans="2:15">
      <c r="B27" s="4">
        <v>1</v>
      </c>
      <c r="C27" s="4" t="s">
        <v>35</v>
      </c>
      <c r="D27" s="4">
        <v>1</v>
      </c>
      <c r="E27" s="4" t="s">
        <v>8</v>
      </c>
      <c r="F27" s="4">
        <v>1</v>
      </c>
      <c r="G27" s="11" t="s">
        <v>21</v>
      </c>
      <c r="H27" s="14">
        <v>225300</v>
      </c>
      <c r="I27" s="128">
        <v>164500</v>
      </c>
      <c r="J27" s="128">
        <v>42500</v>
      </c>
      <c r="K27" s="128">
        <v>13200</v>
      </c>
      <c r="L27" s="128">
        <v>3900</v>
      </c>
      <c r="M27" s="128">
        <v>1000</v>
      </c>
      <c r="N27" s="128">
        <v>100</v>
      </c>
      <c r="O27" s="21">
        <v>100</v>
      </c>
    </row>
    <row r="28" spans="2:15">
      <c r="B28" s="4">
        <v>1</v>
      </c>
      <c r="C28" s="4" t="s">
        <v>35</v>
      </c>
      <c r="D28" s="4">
        <v>1</v>
      </c>
      <c r="E28" s="4" t="s">
        <v>8</v>
      </c>
      <c r="F28" s="4">
        <v>1</v>
      </c>
      <c r="G28" s="11" t="s">
        <v>20</v>
      </c>
      <c r="H28" s="14">
        <v>116600</v>
      </c>
      <c r="I28" s="128">
        <v>58100</v>
      </c>
      <c r="J28" s="128">
        <v>30300</v>
      </c>
      <c r="K28" s="128">
        <v>17600</v>
      </c>
      <c r="L28" s="128">
        <v>8300</v>
      </c>
      <c r="M28" s="128">
        <v>1900</v>
      </c>
      <c r="N28" s="128">
        <v>300</v>
      </c>
      <c r="O28" s="21">
        <v>100</v>
      </c>
    </row>
    <row r="29" spans="2:15">
      <c r="B29" s="4">
        <v>1</v>
      </c>
      <c r="C29" s="4" t="s">
        <v>35</v>
      </c>
      <c r="D29" s="4">
        <v>1</v>
      </c>
      <c r="E29" s="4" t="s">
        <v>8</v>
      </c>
      <c r="F29" s="4">
        <v>1</v>
      </c>
      <c r="G29" s="11" t="s">
        <v>19</v>
      </c>
      <c r="H29" s="14">
        <v>43200</v>
      </c>
      <c r="I29" s="128">
        <v>13600</v>
      </c>
      <c r="J29" s="128">
        <v>13300</v>
      </c>
      <c r="K29" s="128">
        <v>9100</v>
      </c>
      <c r="L29" s="128">
        <v>5600</v>
      </c>
      <c r="M29" s="128">
        <v>1500</v>
      </c>
      <c r="N29" s="128">
        <v>200</v>
      </c>
      <c r="O29" s="21">
        <v>100</v>
      </c>
    </row>
    <row r="30" spans="2:15">
      <c r="B30" s="4">
        <v>1</v>
      </c>
      <c r="C30" s="4" t="s">
        <v>35</v>
      </c>
      <c r="D30" s="4">
        <v>1</v>
      </c>
      <c r="E30" s="4" t="s">
        <v>8</v>
      </c>
      <c r="F30" s="4">
        <v>1</v>
      </c>
      <c r="G30" s="11" t="s">
        <v>18</v>
      </c>
      <c r="H30" s="14">
        <v>19500</v>
      </c>
      <c r="I30" s="128">
        <v>5500</v>
      </c>
      <c r="J30" s="128">
        <v>6000</v>
      </c>
      <c r="K30" s="128">
        <v>4800</v>
      </c>
      <c r="L30" s="128">
        <v>2500</v>
      </c>
      <c r="M30" s="128">
        <v>500</v>
      </c>
      <c r="N30" s="128">
        <v>100</v>
      </c>
      <c r="O30" s="21">
        <v>0</v>
      </c>
    </row>
    <row r="31" spans="2:15">
      <c r="B31" s="4">
        <v>1</v>
      </c>
      <c r="C31" s="4" t="s">
        <v>35</v>
      </c>
      <c r="D31" s="4">
        <v>1</v>
      </c>
      <c r="E31" s="4" t="s">
        <v>8</v>
      </c>
      <c r="F31" s="4">
        <v>1</v>
      </c>
      <c r="G31" s="11" t="s">
        <v>17</v>
      </c>
      <c r="H31" s="14">
        <v>5700</v>
      </c>
      <c r="I31" s="128">
        <v>1900</v>
      </c>
      <c r="J31" s="128">
        <v>1500</v>
      </c>
      <c r="K31" s="128">
        <v>1200</v>
      </c>
      <c r="L31" s="128">
        <v>800</v>
      </c>
      <c r="M31" s="128">
        <v>200</v>
      </c>
      <c r="N31" s="128">
        <v>0</v>
      </c>
      <c r="O31" s="21">
        <v>0</v>
      </c>
    </row>
    <row r="32" spans="2:15">
      <c r="B32" s="4">
        <v>1</v>
      </c>
      <c r="C32" s="4" t="s">
        <v>35</v>
      </c>
      <c r="D32" s="4">
        <v>1</v>
      </c>
      <c r="E32" s="4" t="s">
        <v>8</v>
      </c>
      <c r="F32" s="4">
        <v>1</v>
      </c>
      <c r="G32" s="11" t="s">
        <v>16</v>
      </c>
      <c r="H32" s="14">
        <v>1400</v>
      </c>
      <c r="I32" s="128">
        <v>600</v>
      </c>
      <c r="J32" s="128">
        <v>300</v>
      </c>
      <c r="K32" s="128">
        <v>300</v>
      </c>
      <c r="L32" s="128">
        <v>300</v>
      </c>
      <c r="M32" s="128">
        <v>0</v>
      </c>
      <c r="N32" s="129" t="s">
        <v>9</v>
      </c>
      <c r="O32" s="130" t="s">
        <v>9</v>
      </c>
    </row>
    <row r="33" spans="2:16" ht="14.25" thickBot="1">
      <c r="B33" s="31">
        <v>1</v>
      </c>
      <c r="C33" s="31" t="s">
        <v>35</v>
      </c>
      <c r="D33" s="31">
        <v>1</v>
      </c>
      <c r="E33" s="31" t="s">
        <v>8</v>
      </c>
      <c r="F33" s="31">
        <v>1</v>
      </c>
      <c r="G33" s="206" t="s">
        <v>15</v>
      </c>
      <c r="H33" s="126">
        <v>33700</v>
      </c>
      <c r="I33" s="131">
        <v>27800</v>
      </c>
      <c r="J33" s="131">
        <v>3800</v>
      </c>
      <c r="K33" s="131">
        <v>900</v>
      </c>
      <c r="L33" s="131">
        <v>500</v>
      </c>
      <c r="M33" s="131">
        <v>800</v>
      </c>
      <c r="N33" s="132" t="s">
        <v>9</v>
      </c>
      <c r="O33" s="133" t="s">
        <v>9</v>
      </c>
    </row>
    <row r="36" spans="2:16" ht="20.100000000000001" customHeight="1">
      <c r="B36" s="10" t="s">
        <v>167</v>
      </c>
    </row>
    <row r="37" spans="2:16">
      <c r="D37" s="1"/>
      <c r="E37" s="1"/>
      <c r="F37" s="1"/>
      <c r="G37" s="1"/>
      <c r="H37" s="2" t="s">
        <v>0</v>
      </c>
      <c r="I37" s="2" t="s">
        <v>0</v>
      </c>
      <c r="J37" s="2" t="s">
        <v>0</v>
      </c>
      <c r="K37" s="2" t="s">
        <v>0</v>
      </c>
      <c r="L37" s="2" t="s">
        <v>0</v>
      </c>
      <c r="M37" s="2" t="s">
        <v>0</v>
      </c>
      <c r="N37" s="2" t="s">
        <v>0</v>
      </c>
      <c r="O37" s="2" t="s">
        <v>0</v>
      </c>
      <c r="P37" s="2" t="s">
        <v>0</v>
      </c>
    </row>
    <row r="38" spans="2:16" ht="60">
      <c r="D38" s="1"/>
      <c r="E38" s="1"/>
      <c r="F38" s="1"/>
      <c r="G38" s="1"/>
      <c r="H38" s="2" t="s">
        <v>57</v>
      </c>
      <c r="I38" s="2" t="s">
        <v>57</v>
      </c>
      <c r="J38" s="2" t="s">
        <v>57</v>
      </c>
      <c r="K38" s="2" t="s">
        <v>57</v>
      </c>
      <c r="L38" s="2" t="s">
        <v>57</v>
      </c>
      <c r="M38" s="2" t="s">
        <v>57</v>
      </c>
      <c r="N38" s="2" t="s">
        <v>57</v>
      </c>
      <c r="O38" s="2" t="s">
        <v>57</v>
      </c>
      <c r="P38" s="2" t="s">
        <v>57</v>
      </c>
    </row>
    <row r="39" spans="2:16" ht="84">
      <c r="D39" s="1"/>
      <c r="E39" s="1"/>
      <c r="F39" s="1"/>
      <c r="G39" s="1"/>
      <c r="H39" s="2" t="s">
        <v>22</v>
      </c>
      <c r="I39" s="2" t="s">
        <v>58</v>
      </c>
      <c r="J39" s="2" t="s">
        <v>59</v>
      </c>
      <c r="K39" s="2" t="s">
        <v>60</v>
      </c>
      <c r="L39" s="2" t="s">
        <v>61</v>
      </c>
      <c r="M39" s="2" t="s">
        <v>62</v>
      </c>
      <c r="N39" s="2" t="s">
        <v>63</v>
      </c>
      <c r="O39" s="2" t="s">
        <v>64</v>
      </c>
      <c r="P39" s="2" t="s">
        <v>65</v>
      </c>
    </row>
    <row r="40" spans="2:16">
      <c r="D40" s="1"/>
      <c r="E40" s="1"/>
      <c r="F40" s="1"/>
      <c r="G40" s="1"/>
      <c r="H40" s="3" t="s">
        <v>1</v>
      </c>
      <c r="I40" s="3" t="s">
        <v>1</v>
      </c>
      <c r="J40" s="3" t="s">
        <v>1</v>
      </c>
      <c r="K40" s="3" t="s">
        <v>1</v>
      </c>
      <c r="L40" s="3" t="s">
        <v>1</v>
      </c>
      <c r="M40" s="3" t="s">
        <v>1</v>
      </c>
      <c r="N40" s="3" t="s">
        <v>1</v>
      </c>
      <c r="O40" s="3" t="s">
        <v>1</v>
      </c>
      <c r="P40" s="3" t="s">
        <v>1</v>
      </c>
    </row>
    <row r="41" spans="2:16" ht="60.75" thickBot="1">
      <c r="D41" s="29" t="s">
        <v>2</v>
      </c>
      <c r="E41" s="2" t="s">
        <v>3</v>
      </c>
      <c r="F41" s="29"/>
      <c r="G41" s="29" t="s">
        <v>4</v>
      </c>
      <c r="H41" s="30" t="s">
        <v>5</v>
      </c>
      <c r="I41" s="30"/>
      <c r="J41" s="30"/>
      <c r="K41" s="30"/>
      <c r="L41" s="30"/>
      <c r="M41" s="30"/>
      <c r="N41" s="30"/>
      <c r="O41" s="30"/>
      <c r="P41" s="30"/>
    </row>
    <row r="42" spans="2:16">
      <c r="D42" s="4">
        <v>1</v>
      </c>
      <c r="E42" s="4" t="s">
        <v>35</v>
      </c>
      <c r="F42" s="4">
        <v>1</v>
      </c>
      <c r="G42" s="11" t="s">
        <v>6</v>
      </c>
      <c r="H42" s="12">
        <v>920900</v>
      </c>
      <c r="I42" s="198">
        <v>836500</v>
      </c>
      <c r="J42" s="198">
        <v>56900</v>
      </c>
      <c r="K42" s="198">
        <v>548500</v>
      </c>
      <c r="L42" s="198">
        <v>344900</v>
      </c>
      <c r="M42" s="198">
        <v>299700</v>
      </c>
      <c r="N42" s="198">
        <v>276300</v>
      </c>
      <c r="O42" s="198">
        <v>248800</v>
      </c>
      <c r="P42" s="199">
        <v>68600</v>
      </c>
    </row>
    <row r="43" spans="2:16">
      <c r="D43" s="4">
        <v>1</v>
      </c>
      <c r="E43" s="4" t="s">
        <v>35</v>
      </c>
      <c r="F43" s="4">
        <v>1</v>
      </c>
      <c r="G43" s="11" t="s">
        <v>7</v>
      </c>
      <c r="H43" s="13">
        <v>447900</v>
      </c>
      <c r="I43" s="200">
        <v>444800</v>
      </c>
      <c r="J43" s="200">
        <v>3100</v>
      </c>
      <c r="K43" s="200">
        <v>368500</v>
      </c>
      <c r="L43" s="200">
        <v>79400</v>
      </c>
      <c r="M43" s="200">
        <v>130300</v>
      </c>
      <c r="N43" s="200">
        <v>22700</v>
      </c>
      <c r="O43" s="200">
        <v>238300</v>
      </c>
      <c r="P43" s="201">
        <v>56600</v>
      </c>
    </row>
    <row r="44" spans="2:16">
      <c r="D44" s="4">
        <v>1</v>
      </c>
      <c r="E44" s="4" t="s">
        <v>35</v>
      </c>
      <c r="F44" s="4">
        <v>1</v>
      </c>
      <c r="G44" s="11" t="s">
        <v>8</v>
      </c>
      <c r="H44" s="14">
        <v>445500</v>
      </c>
      <c r="I44" s="200">
        <v>391700</v>
      </c>
      <c r="J44" s="200">
        <v>53800</v>
      </c>
      <c r="K44" s="200">
        <v>179900</v>
      </c>
      <c r="L44" s="200">
        <v>265500</v>
      </c>
      <c r="M44" s="200">
        <v>169400</v>
      </c>
      <c r="N44" s="200">
        <v>253600</v>
      </c>
      <c r="O44" s="200">
        <v>10500</v>
      </c>
      <c r="P44" s="201">
        <v>11900</v>
      </c>
    </row>
    <row r="45" spans="2:16">
      <c r="D45" s="4">
        <v>1</v>
      </c>
      <c r="E45" s="4" t="s">
        <v>35</v>
      </c>
      <c r="F45" s="4">
        <v>2</v>
      </c>
      <c r="G45" s="11" t="s">
        <v>50</v>
      </c>
      <c r="H45" s="13">
        <v>27700</v>
      </c>
      <c r="I45" s="200">
        <v>26800</v>
      </c>
      <c r="J45" s="200">
        <v>900</v>
      </c>
      <c r="K45" s="200">
        <v>18200</v>
      </c>
      <c r="L45" s="200">
        <v>9500</v>
      </c>
      <c r="M45" s="200">
        <v>18200</v>
      </c>
      <c r="N45" s="200">
        <v>9500</v>
      </c>
      <c r="O45" s="202" t="s">
        <v>9</v>
      </c>
      <c r="P45" s="203" t="s">
        <v>9</v>
      </c>
    </row>
    <row r="46" spans="2:16">
      <c r="D46" s="4">
        <v>1</v>
      </c>
      <c r="E46" s="4" t="s">
        <v>35</v>
      </c>
      <c r="F46" s="4">
        <v>2</v>
      </c>
      <c r="G46" s="11" t="s">
        <v>51</v>
      </c>
      <c r="H46" s="13">
        <v>4600</v>
      </c>
      <c r="I46" s="200">
        <v>4500</v>
      </c>
      <c r="J46" s="200">
        <v>100</v>
      </c>
      <c r="K46" s="200">
        <v>2200</v>
      </c>
      <c r="L46" s="200">
        <v>2300</v>
      </c>
      <c r="M46" s="200">
        <v>2200</v>
      </c>
      <c r="N46" s="200">
        <v>2300</v>
      </c>
      <c r="O46" s="202" t="s">
        <v>9</v>
      </c>
      <c r="P46" s="203" t="s">
        <v>9</v>
      </c>
    </row>
    <row r="47" spans="2:16">
      <c r="D47" s="4">
        <v>1</v>
      </c>
      <c r="E47" s="4" t="s">
        <v>35</v>
      </c>
      <c r="F47" s="4">
        <v>2</v>
      </c>
      <c r="G47" s="11" t="s">
        <v>52</v>
      </c>
      <c r="H47" s="14">
        <v>399200</v>
      </c>
      <c r="I47" s="200">
        <v>347300</v>
      </c>
      <c r="J47" s="200">
        <v>51900</v>
      </c>
      <c r="K47" s="200">
        <v>152300</v>
      </c>
      <c r="L47" s="200">
        <v>246900</v>
      </c>
      <c r="M47" s="200">
        <v>142300</v>
      </c>
      <c r="N47" s="200">
        <v>235500</v>
      </c>
      <c r="O47" s="200">
        <v>10000</v>
      </c>
      <c r="P47" s="201">
        <v>11400</v>
      </c>
    </row>
    <row r="48" spans="2:16">
      <c r="D48" s="4">
        <v>1</v>
      </c>
      <c r="E48" s="4" t="s">
        <v>35</v>
      </c>
      <c r="F48" s="4">
        <v>3</v>
      </c>
      <c r="G48" s="11" t="s">
        <v>53</v>
      </c>
      <c r="H48" s="13">
        <v>133500</v>
      </c>
      <c r="I48" s="200">
        <v>112600</v>
      </c>
      <c r="J48" s="200">
        <v>20900</v>
      </c>
      <c r="K48" s="200">
        <v>46200</v>
      </c>
      <c r="L48" s="200">
        <v>87300</v>
      </c>
      <c r="M48" s="200">
        <v>36500</v>
      </c>
      <c r="N48" s="200">
        <v>76300</v>
      </c>
      <c r="O48" s="200">
        <v>9700</v>
      </c>
      <c r="P48" s="201">
        <v>11000</v>
      </c>
    </row>
    <row r="49" spans="2:16">
      <c r="D49" s="4">
        <v>1</v>
      </c>
      <c r="E49" s="4" t="s">
        <v>35</v>
      </c>
      <c r="F49" s="4">
        <v>3</v>
      </c>
      <c r="G49" s="11" t="s">
        <v>54</v>
      </c>
      <c r="H49" s="13">
        <v>265700</v>
      </c>
      <c r="I49" s="200">
        <v>234700</v>
      </c>
      <c r="J49" s="200">
        <v>31000</v>
      </c>
      <c r="K49" s="200">
        <v>106100</v>
      </c>
      <c r="L49" s="200">
        <v>159600</v>
      </c>
      <c r="M49" s="200">
        <v>105900</v>
      </c>
      <c r="N49" s="200">
        <v>159200</v>
      </c>
      <c r="O49" s="200">
        <v>200</v>
      </c>
      <c r="P49" s="201">
        <v>400</v>
      </c>
    </row>
    <row r="50" spans="2:16" ht="14.25" thickBot="1">
      <c r="D50" s="31">
        <v>1</v>
      </c>
      <c r="E50" s="31" t="s">
        <v>35</v>
      </c>
      <c r="F50" s="31">
        <v>2</v>
      </c>
      <c r="G50" s="206" t="s">
        <v>55</v>
      </c>
      <c r="H50" s="15">
        <v>14000</v>
      </c>
      <c r="I50" s="204">
        <v>13100</v>
      </c>
      <c r="J50" s="204">
        <v>900</v>
      </c>
      <c r="K50" s="204">
        <v>7200</v>
      </c>
      <c r="L50" s="204">
        <v>6800</v>
      </c>
      <c r="M50" s="204">
        <v>6700</v>
      </c>
      <c r="N50" s="204">
        <v>6300</v>
      </c>
      <c r="O50" s="204">
        <v>500</v>
      </c>
      <c r="P50" s="205">
        <v>500</v>
      </c>
    </row>
    <row r="53" spans="2:16" ht="20.100000000000001" customHeight="1">
      <c r="G53" s="137" t="s">
        <v>146</v>
      </c>
      <c r="H53" s="216">
        <f>H47/H$44</f>
        <v>0.89607182940516272</v>
      </c>
    </row>
    <row r="55" spans="2:16" ht="20.100000000000001" customHeight="1">
      <c r="B55" s="10" t="s">
        <v>169</v>
      </c>
    </row>
    <row r="56" spans="2:16">
      <c r="H56" s="127" t="s">
        <v>31</v>
      </c>
      <c r="I56" s="127" t="s">
        <v>31</v>
      </c>
      <c r="J56" s="127" t="s">
        <v>31</v>
      </c>
      <c r="K56" s="127" t="s">
        <v>31</v>
      </c>
      <c r="L56" s="127" t="s">
        <v>31</v>
      </c>
      <c r="M56" s="127" t="s">
        <v>31</v>
      </c>
      <c r="N56" s="127" t="s">
        <v>31</v>
      </c>
      <c r="O56" s="127" t="s">
        <v>31</v>
      </c>
    </row>
    <row r="57" spans="2:16">
      <c r="H57" s="136" t="s">
        <v>6</v>
      </c>
      <c r="I57" s="136" t="s">
        <v>30</v>
      </c>
      <c r="J57" s="136" t="s">
        <v>29</v>
      </c>
      <c r="K57" s="136" t="s">
        <v>28</v>
      </c>
      <c r="L57" s="136" t="s">
        <v>27</v>
      </c>
      <c r="M57" s="136" t="s">
        <v>26</v>
      </c>
      <c r="N57" s="136" t="s">
        <v>25</v>
      </c>
      <c r="O57" s="136" t="s">
        <v>24</v>
      </c>
    </row>
    <row r="58" spans="2:16">
      <c r="F58" s="30">
        <v>1</v>
      </c>
      <c r="G58" s="30" t="s">
        <v>22</v>
      </c>
      <c r="H58" s="207">
        <f>IFERROR(H26*$H$53,0)</f>
        <v>399200</v>
      </c>
      <c r="I58" s="208">
        <f t="shared" ref="I58:O58" si="0">IFERROR(I26*$H$53,0)</f>
        <v>243731.53759820428</v>
      </c>
      <c r="J58" s="208">
        <f t="shared" si="0"/>
        <v>87546.217732884397</v>
      </c>
      <c r="K58" s="208">
        <f t="shared" si="0"/>
        <v>42115.375982042649</v>
      </c>
      <c r="L58" s="208">
        <f t="shared" si="0"/>
        <v>19534.365881032547</v>
      </c>
      <c r="M58" s="208">
        <f t="shared" si="0"/>
        <v>5197.2166105499437</v>
      </c>
      <c r="N58" s="208">
        <f t="shared" si="0"/>
        <v>627.25028058361386</v>
      </c>
      <c r="O58" s="209">
        <f t="shared" si="0"/>
        <v>358.42873176206507</v>
      </c>
    </row>
    <row r="59" spans="2:16">
      <c r="F59" s="4">
        <v>1</v>
      </c>
      <c r="G59" s="4" t="s">
        <v>21</v>
      </c>
      <c r="H59" s="210">
        <f t="shared" ref="H59:O65" si="1">IFERROR(H27*$H$53,0)</f>
        <v>201884.98316498316</v>
      </c>
      <c r="I59" s="211">
        <f t="shared" si="1"/>
        <v>147403.81593714928</v>
      </c>
      <c r="J59" s="211">
        <f t="shared" si="1"/>
        <v>38083.052749719413</v>
      </c>
      <c r="K59" s="211">
        <f t="shared" si="1"/>
        <v>11828.148148148148</v>
      </c>
      <c r="L59" s="211">
        <f t="shared" si="1"/>
        <v>3494.6801346801344</v>
      </c>
      <c r="M59" s="211">
        <f t="shared" si="1"/>
        <v>896.0718294051627</v>
      </c>
      <c r="N59" s="211">
        <f t="shared" si="1"/>
        <v>89.607182940516267</v>
      </c>
      <c r="O59" s="212">
        <f t="shared" si="1"/>
        <v>89.607182940516267</v>
      </c>
    </row>
    <row r="60" spans="2:16">
      <c r="F60" s="4">
        <v>1</v>
      </c>
      <c r="G60" s="4" t="s">
        <v>20</v>
      </c>
      <c r="H60" s="210">
        <f t="shared" si="1"/>
        <v>104481.97530864198</v>
      </c>
      <c r="I60" s="211">
        <f t="shared" si="1"/>
        <v>52061.773288439952</v>
      </c>
      <c r="J60" s="211">
        <f t="shared" si="1"/>
        <v>27150.976430976432</v>
      </c>
      <c r="K60" s="211">
        <f t="shared" si="1"/>
        <v>15770.864197530864</v>
      </c>
      <c r="L60" s="211">
        <f t="shared" si="1"/>
        <v>7437.3961840628508</v>
      </c>
      <c r="M60" s="211">
        <f t="shared" si="1"/>
        <v>1702.5364758698092</v>
      </c>
      <c r="N60" s="211">
        <f t="shared" si="1"/>
        <v>268.82154882154884</v>
      </c>
      <c r="O60" s="212">
        <f t="shared" si="1"/>
        <v>89.607182940516267</v>
      </c>
    </row>
    <row r="61" spans="2:16">
      <c r="F61" s="4">
        <v>1</v>
      </c>
      <c r="G61" s="4" t="s">
        <v>19</v>
      </c>
      <c r="H61" s="210">
        <f>IFERROR(H29*$H$53,0)</f>
        <v>38710.303030303032</v>
      </c>
      <c r="I61" s="211">
        <f t="shared" si="1"/>
        <v>12186.576879910213</v>
      </c>
      <c r="J61" s="211">
        <f t="shared" si="1"/>
        <v>11917.755331088665</v>
      </c>
      <c r="K61" s="211">
        <f t="shared" si="1"/>
        <v>8154.2536475869811</v>
      </c>
      <c r="L61" s="211">
        <f t="shared" si="1"/>
        <v>5018.0022446689109</v>
      </c>
      <c r="M61" s="211">
        <f t="shared" si="1"/>
        <v>1344.1077441077441</v>
      </c>
      <c r="N61" s="211">
        <f t="shared" si="1"/>
        <v>179.21436588103253</v>
      </c>
      <c r="O61" s="212">
        <f t="shared" si="1"/>
        <v>89.607182940516267</v>
      </c>
    </row>
    <row r="62" spans="2:16">
      <c r="F62" s="4">
        <v>1</v>
      </c>
      <c r="G62" s="4" t="s">
        <v>18</v>
      </c>
      <c r="H62" s="210">
        <f t="shared" si="1"/>
        <v>17473.400673400673</v>
      </c>
      <c r="I62" s="211">
        <f t="shared" si="1"/>
        <v>4928.3950617283954</v>
      </c>
      <c r="J62" s="211">
        <f t="shared" si="1"/>
        <v>5376.4309764309764</v>
      </c>
      <c r="K62" s="211">
        <f t="shared" si="1"/>
        <v>4301.1447811447815</v>
      </c>
      <c r="L62" s="211">
        <f t="shared" si="1"/>
        <v>2240.1795735129067</v>
      </c>
      <c r="M62" s="211">
        <f t="shared" si="1"/>
        <v>448.03591470258135</v>
      </c>
      <c r="N62" s="211">
        <f t="shared" si="1"/>
        <v>89.607182940516267</v>
      </c>
      <c r="O62" s="212">
        <f t="shared" si="1"/>
        <v>0</v>
      </c>
    </row>
    <row r="63" spans="2:16">
      <c r="F63" s="4">
        <v>1</v>
      </c>
      <c r="G63" s="4" t="s">
        <v>17</v>
      </c>
      <c r="H63" s="210">
        <f t="shared" si="1"/>
        <v>5107.6094276094273</v>
      </c>
      <c r="I63" s="211">
        <f t="shared" si="1"/>
        <v>1702.5364758698092</v>
      </c>
      <c r="J63" s="211">
        <f t="shared" si="1"/>
        <v>1344.1077441077441</v>
      </c>
      <c r="K63" s="211">
        <f t="shared" si="1"/>
        <v>1075.2861952861954</v>
      </c>
      <c r="L63" s="211">
        <f t="shared" si="1"/>
        <v>716.85746352413014</v>
      </c>
      <c r="M63" s="211">
        <f t="shared" si="1"/>
        <v>179.21436588103253</v>
      </c>
      <c r="N63" s="211">
        <f t="shared" si="1"/>
        <v>0</v>
      </c>
      <c r="O63" s="212">
        <f t="shared" si="1"/>
        <v>0</v>
      </c>
    </row>
    <row r="64" spans="2:16">
      <c r="F64" s="4">
        <v>1</v>
      </c>
      <c r="G64" s="4" t="s">
        <v>16</v>
      </c>
      <c r="H64" s="210">
        <f t="shared" si="1"/>
        <v>1254.5005611672277</v>
      </c>
      <c r="I64" s="211">
        <f t="shared" si="1"/>
        <v>537.64309764309769</v>
      </c>
      <c r="J64" s="211">
        <f t="shared" si="1"/>
        <v>268.82154882154884</v>
      </c>
      <c r="K64" s="211">
        <f t="shared" si="1"/>
        <v>268.82154882154884</v>
      </c>
      <c r="L64" s="211">
        <f t="shared" si="1"/>
        <v>268.82154882154884</v>
      </c>
      <c r="M64" s="211">
        <f t="shared" si="1"/>
        <v>0</v>
      </c>
      <c r="N64" s="211">
        <f t="shared" si="1"/>
        <v>0</v>
      </c>
      <c r="O64" s="212">
        <f t="shared" si="1"/>
        <v>0</v>
      </c>
    </row>
    <row r="65" spans="6:15">
      <c r="F65" s="31">
        <v>1</v>
      </c>
      <c r="G65" s="31" t="s">
        <v>15</v>
      </c>
      <c r="H65" s="213">
        <f t="shared" si="1"/>
        <v>30197.620650953984</v>
      </c>
      <c r="I65" s="214">
        <f t="shared" si="1"/>
        <v>24910.796857463523</v>
      </c>
      <c r="J65" s="214">
        <f t="shared" si="1"/>
        <v>3405.0729517396185</v>
      </c>
      <c r="K65" s="214">
        <f t="shared" si="1"/>
        <v>806.46464646464642</v>
      </c>
      <c r="L65" s="214">
        <f t="shared" si="1"/>
        <v>448.03591470258135</v>
      </c>
      <c r="M65" s="214">
        <f t="shared" si="1"/>
        <v>716.85746352413014</v>
      </c>
      <c r="N65" s="214">
        <f t="shared" si="1"/>
        <v>0</v>
      </c>
      <c r="O65" s="215">
        <f t="shared" si="1"/>
        <v>0</v>
      </c>
    </row>
  </sheetData>
  <phoneticPr fontId="2"/>
  <pageMargins left="0.7" right="0.7" top="0.75" bottom="0.75" header="0.3" footer="0.3"/>
  <pageSetup paperSize="9" scale="5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97"/>
  <sheetViews>
    <sheetView zoomScale="85" zoomScaleNormal="85" workbookViewId="0"/>
  </sheetViews>
  <sheetFormatPr defaultRowHeight="13.5"/>
  <cols>
    <col min="2" max="2" width="21.625" customWidth="1"/>
    <col min="3" max="3" width="11.875" customWidth="1"/>
    <col min="4" max="4" width="5.875" customWidth="1"/>
    <col min="5" max="13" width="11" customWidth="1"/>
  </cols>
  <sheetData>
    <row r="2" spans="2:12" ht="20.100000000000001" customHeight="1">
      <c r="B2" s="9" t="s">
        <v>33</v>
      </c>
    </row>
    <row r="3" spans="2:12">
      <c r="B3" s="8"/>
    </row>
    <row r="4" spans="2:12" ht="20.100000000000001" customHeight="1">
      <c r="B4" s="10" t="s">
        <v>171</v>
      </c>
    </row>
    <row r="5" spans="2:12">
      <c r="B5" s="264" t="s">
        <v>102</v>
      </c>
      <c r="C5" s="264"/>
      <c r="D5" s="265"/>
      <c r="E5" s="71" t="s">
        <v>103</v>
      </c>
      <c r="F5" s="72" t="s">
        <v>104</v>
      </c>
      <c r="G5" s="73"/>
      <c r="H5" s="74"/>
      <c r="I5" s="73"/>
      <c r="J5" s="73"/>
      <c r="K5" s="73"/>
      <c r="L5" s="73"/>
    </row>
    <row r="6" spans="2:12">
      <c r="B6" s="266"/>
      <c r="C6" s="266"/>
      <c r="D6" s="267"/>
      <c r="E6" s="75"/>
      <c r="F6" s="76" t="s">
        <v>105</v>
      </c>
      <c r="G6" s="69" t="s">
        <v>106</v>
      </c>
      <c r="H6" s="71" t="s">
        <v>107</v>
      </c>
      <c r="I6" s="69" t="s">
        <v>108</v>
      </c>
      <c r="J6" s="69" t="s">
        <v>109</v>
      </c>
      <c r="K6" s="69" t="s">
        <v>110</v>
      </c>
      <c r="L6" s="76" t="s">
        <v>111</v>
      </c>
    </row>
    <row r="7" spans="2:12">
      <c r="B7" s="266"/>
      <c r="C7" s="266"/>
      <c r="D7" s="267"/>
      <c r="E7" s="77"/>
      <c r="F7" s="78"/>
      <c r="G7" s="78"/>
      <c r="H7" s="79"/>
      <c r="I7" s="78"/>
      <c r="J7" s="54"/>
      <c r="K7" s="78"/>
      <c r="L7" s="80"/>
    </row>
    <row r="8" spans="2:12">
      <c r="B8" s="266"/>
      <c r="C8" s="266"/>
      <c r="D8" s="267"/>
      <c r="E8" s="77"/>
      <c r="F8" s="78"/>
      <c r="G8" s="78"/>
      <c r="H8" s="79"/>
      <c r="I8" s="78"/>
      <c r="J8" s="54"/>
      <c r="K8" s="78"/>
      <c r="L8" s="81"/>
    </row>
    <row r="9" spans="2:12">
      <c r="B9" s="266"/>
      <c r="C9" s="266"/>
      <c r="D9" s="267"/>
      <c r="E9" s="77"/>
      <c r="F9" s="78"/>
      <c r="G9" s="78"/>
      <c r="H9" s="79"/>
      <c r="I9" s="78"/>
      <c r="J9" s="54"/>
      <c r="K9" s="78"/>
      <c r="L9" s="81"/>
    </row>
    <row r="10" spans="2:12">
      <c r="B10" s="252" t="s">
        <v>112</v>
      </c>
      <c r="C10" s="252"/>
      <c r="D10" s="254"/>
      <c r="E10" s="77"/>
      <c r="F10" s="78"/>
      <c r="G10" s="78"/>
      <c r="H10" s="79"/>
      <c r="I10" s="78"/>
      <c r="J10" s="54"/>
      <c r="K10" s="78"/>
      <c r="L10" s="81"/>
    </row>
    <row r="11" spans="2:12">
      <c r="B11" s="252"/>
      <c r="C11" s="252"/>
      <c r="D11" s="254"/>
      <c r="E11" s="82"/>
      <c r="F11" s="54"/>
      <c r="G11" s="78"/>
      <c r="H11" s="82"/>
      <c r="I11" s="83"/>
      <c r="J11" s="84"/>
      <c r="K11" s="78"/>
      <c r="L11" s="85"/>
    </row>
    <row r="12" spans="2:12">
      <c r="B12" s="252"/>
      <c r="C12" s="252"/>
      <c r="D12" s="254"/>
      <c r="E12" s="86" t="s">
        <v>13</v>
      </c>
      <c r="F12" s="86" t="s">
        <v>113</v>
      </c>
      <c r="G12" s="87"/>
      <c r="H12" s="88"/>
      <c r="I12" s="87"/>
      <c r="J12" s="87"/>
      <c r="K12" s="89" t="s">
        <v>114</v>
      </c>
      <c r="L12" s="90" t="s">
        <v>115</v>
      </c>
    </row>
    <row r="13" spans="2:12" ht="14.25" thickBot="1">
      <c r="B13" s="255"/>
      <c r="C13" s="255"/>
      <c r="D13" s="256"/>
      <c r="E13" s="92"/>
      <c r="F13" s="139"/>
      <c r="G13" s="87"/>
      <c r="H13" s="88"/>
      <c r="I13" s="87"/>
      <c r="J13" s="87"/>
      <c r="K13" s="140"/>
      <c r="L13" s="141"/>
    </row>
    <row r="14" spans="2:12" ht="7.5" customHeight="1">
      <c r="B14" s="91"/>
      <c r="C14" s="91"/>
      <c r="D14" s="138"/>
      <c r="E14" s="142"/>
      <c r="F14" s="143"/>
      <c r="G14" s="143"/>
      <c r="H14" s="143"/>
      <c r="I14" s="143"/>
      <c r="J14" s="143"/>
      <c r="K14" s="143"/>
      <c r="L14" s="144"/>
    </row>
    <row r="15" spans="2:12">
      <c r="B15" s="147" t="s">
        <v>36</v>
      </c>
      <c r="C15" s="93" t="s">
        <v>86</v>
      </c>
      <c r="D15" s="52"/>
      <c r="E15" s="145"/>
      <c r="F15" s="94"/>
      <c r="G15" s="94"/>
      <c r="H15" s="94"/>
      <c r="I15" s="94"/>
      <c r="J15" s="94"/>
      <c r="K15" s="94"/>
      <c r="L15" s="146"/>
    </row>
    <row r="16" spans="2:12">
      <c r="B16" s="95" t="s">
        <v>116</v>
      </c>
      <c r="C16" s="52" t="s">
        <v>117</v>
      </c>
      <c r="D16" s="52" t="s">
        <v>118</v>
      </c>
      <c r="E16" s="217">
        <v>861030</v>
      </c>
      <c r="F16" s="218">
        <v>345440</v>
      </c>
      <c r="G16" s="218">
        <v>223140</v>
      </c>
      <c r="H16" s="218">
        <v>107540</v>
      </c>
      <c r="I16" s="218">
        <v>67080</v>
      </c>
      <c r="J16" s="218">
        <v>22850</v>
      </c>
      <c r="K16" s="218">
        <v>7700</v>
      </c>
      <c r="L16" s="219">
        <v>87290</v>
      </c>
    </row>
    <row r="17" spans="2:12">
      <c r="B17" s="96" t="s">
        <v>119</v>
      </c>
      <c r="C17" s="93" t="s">
        <v>120</v>
      </c>
      <c r="D17" s="52"/>
      <c r="E17" s="217">
        <v>323140</v>
      </c>
      <c r="F17" s="218">
        <v>189930</v>
      </c>
      <c r="G17" s="218">
        <v>54020</v>
      </c>
      <c r="H17" s="218">
        <v>18000</v>
      </c>
      <c r="I17" s="218">
        <v>6530</v>
      </c>
      <c r="J17" s="218">
        <v>2390</v>
      </c>
      <c r="K17" s="218">
        <v>730</v>
      </c>
      <c r="L17" s="219">
        <v>51540</v>
      </c>
    </row>
    <row r="18" spans="2:12">
      <c r="B18" s="96" t="s">
        <v>121</v>
      </c>
      <c r="C18" s="52" t="s">
        <v>122</v>
      </c>
      <c r="D18" s="52"/>
      <c r="E18" s="217">
        <v>259970</v>
      </c>
      <c r="F18" s="218">
        <v>104890</v>
      </c>
      <c r="G18" s="218">
        <v>83450</v>
      </c>
      <c r="H18" s="218">
        <v>27960</v>
      </c>
      <c r="I18" s="218">
        <v>18500</v>
      </c>
      <c r="J18" s="218">
        <v>6140</v>
      </c>
      <c r="K18" s="218">
        <v>2550</v>
      </c>
      <c r="L18" s="219">
        <v>16480</v>
      </c>
    </row>
    <row r="19" spans="2:12">
      <c r="B19" s="96" t="s">
        <v>123</v>
      </c>
      <c r="C19" s="52"/>
      <c r="D19" s="52"/>
      <c r="E19" s="217">
        <v>148760</v>
      </c>
      <c r="F19" s="218">
        <v>35280</v>
      </c>
      <c r="G19" s="218">
        <v>47430</v>
      </c>
      <c r="H19" s="218">
        <v>29410</v>
      </c>
      <c r="I19" s="218">
        <v>19330</v>
      </c>
      <c r="J19" s="218">
        <v>6650</v>
      </c>
      <c r="K19" s="218">
        <v>1990</v>
      </c>
      <c r="L19" s="219">
        <v>8660</v>
      </c>
    </row>
    <row r="20" spans="2:12">
      <c r="B20" s="96" t="s">
        <v>124</v>
      </c>
      <c r="C20" s="52"/>
      <c r="D20" s="52"/>
      <c r="E20" s="217">
        <v>94140</v>
      </c>
      <c r="F20" s="218">
        <v>10990</v>
      </c>
      <c r="G20" s="218">
        <v>28300</v>
      </c>
      <c r="H20" s="218">
        <v>24030</v>
      </c>
      <c r="I20" s="218">
        <v>17100</v>
      </c>
      <c r="J20" s="218">
        <v>5500</v>
      </c>
      <c r="K20" s="218">
        <v>1460</v>
      </c>
      <c r="L20" s="219">
        <v>6760</v>
      </c>
    </row>
    <row r="21" spans="2:12">
      <c r="B21" s="96" t="s">
        <v>125</v>
      </c>
      <c r="C21" s="52"/>
      <c r="D21" s="52"/>
      <c r="E21" s="217">
        <v>26600</v>
      </c>
      <c r="F21" s="218">
        <v>3200</v>
      </c>
      <c r="G21" s="218">
        <v>7730</v>
      </c>
      <c r="H21" s="218">
        <v>6300</v>
      </c>
      <c r="I21" s="218">
        <v>4300</v>
      </c>
      <c r="J21" s="218">
        <v>1530</v>
      </c>
      <c r="K21" s="218">
        <v>630</v>
      </c>
      <c r="L21" s="219">
        <v>2910</v>
      </c>
    </row>
    <row r="22" spans="2:12">
      <c r="B22" s="96" t="s">
        <v>126</v>
      </c>
      <c r="C22" s="52"/>
      <c r="D22" s="52"/>
      <c r="E22" s="217">
        <v>6290</v>
      </c>
      <c r="F22" s="218">
        <v>940</v>
      </c>
      <c r="G22" s="218">
        <v>1720</v>
      </c>
      <c r="H22" s="218">
        <v>1250</v>
      </c>
      <c r="I22" s="218">
        <v>1030</v>
      </c>
      <c r="J22" s="218">
        <v>460</v>
      </c>
      <c r="K22" s="218">
        <v>280</v>
      </c>
      <c r="L22" s="219">
        <v>610</v>
      </c>
    </row>
    <row r="23" spans="2:12">
      <c r="B23" s="96" t="s">
        <v>127</v>
      </c>
      <c r="C23" s="93" t="s">
        <v>128</v>
      </c>
      <c r="D23" s="52"/>
      <c r="E23" s="217">
        <v>2140</v>
      </c>
      <c r="F23" s="218">
        <v>200</v>
      </c>
      <c r="G23" s="218">
        <v>480</v>
      </c>
      <c r="H23" s="218">
        <v>580</v>
      </c>
      <c r="I23" s="218">
        <v>290</v>
      </c>
      <c r="J23" s="218">
        <v>190</v>
      </c>
      <c r="K23" s="218">
        <v>60</v>
      </c>
      <c r="L23" s="219">
        <v>330</v>
      </c>
    </row>
    <row r="24" spans="2:12">
      <c r="B24" s="95" t="s">
        <v>129</v>
      </c>
      <c r="C24" s="52" t="s">
        <v>130</v>
      </c>
      <c r="D24" s="52"/>
      <c r="E24" s="217">
        <v>424290</v>
      </c>
      <c r="F24" s="218">
        <v>135320</v>
      </c>
      <c r="G24" s="218">
        <v>123830</v>
      </c>
      <c r="H24" s="218">
        <v>71850</v>
      </c>
      <c r="I24" s="218">
        <v>52240</v>
      </c>
      <c r="J24" s="218">
        <v>17950</v>
      </c>
      <c r="K24" s="218">
        <v>6820</v>
      </c>
      <c r="L24" s="219">
        <v>16280</v>
      </c>
    </row>
    <row r="25" spans="2:12">
      <c r="B25" s="96" t="s">
        <v>119</v>
      </c>
      <c r="C25" s="93" t="s">
        <v>120</v>
      </c>
      <c r="D25" s="52"/>
      <c r="E25" s="217">
        <v>80350</v>
      </c>
      <c r="F25" s="218">
        <v>51140</v>
      </c>
      <c r="G25" s="218">
        <v>13840</v>
      </c>
      <c r="H25" s="218">
        <v>5560</v>
      </c>
      <c r="I25" s="218">
        <v>2900</v>
      </c>
      <c r="J25" s="218">
        <v>920</v>
      </c>
      <c r="K25" s="218">
        <v>480</v>
      </c>
      <c r="L25" s="219">
        <v>5510</v>
      </c>
    </row>
    <row r="26" spans="2:12">
      <c r="B26" s="96" t="s">
        <v>121</v>
      </c>
      <c r="C26" s="52" t="s">
        <v>122</v>
      </c>
      <c r="D26" s="52"/>
      <c r="E26" s="217">
        <v>158630</v>
      </c>
      <c r="F26" s="218">
        <v>57860</v>
      </c>
      <c r="G26" s="218">
        <v>55750</v>
      </c>
      <c r="H26" s="218">
        <v>19470</v>
      </c>
      <c r="I26" s="218">
        <v>14140</v>
      </c>
      <c r="J26" s="218">
        <v>4970</v>
      </c>
      <c r="K26" s="218">
        <v>2250</v>
      </c>
      <c r="L26" s="219">
        <v>4190</v>
      </c>
    </row>
    <row r="27" spans="2:12">
      <c r="B27" s="96" t="s">
        <v>123</v>
      </c>
      <c r="C27" s="52"/>
      <c r="D27" s="52"/>
      <c r="E27" s="217">
        <v>95370</v>
      </c>
      <c r="F27" s="218">
        <v>18350</v>
      </c>
      <c r="G27" s="218">
        <v>29760</v>
      </c>
      <c r="H27" s="218">
        <v>22020</v>
      </c>
      <c r="I27" s="218">
        <v>15850</v>
      </c>
      <c r="J27" s="218">
        <v>5680</v>
      </c>
      <c r="K27" s="218">
        <v>1820</v>
      </c>
      <c r="L27" s="219">
        <v>1890</v>
      </c>
    </row>
    <row r="28" spans="2:12">
      <c r="B28" s="96" t="s">
        <v>124</v>
      </c>
      <c r="C28" s="52"/>
      <c r="D28" s="52"/>
      <c r="E28" s="217">
        <v>64170</v>
      </c>
      <c r="F28" s="218">
        <v>5450</v>
      </c>
      <c r="G28" s="218">
        <v>17860</v>
      </c>
      <c r="H28" s="218">
        <v>18270</v>
      </c>
      <c r="I28" s="218">
        <v>14230</v>
      </c>
      <c r="J28" s="218">
        <v>4530</v>
      </c>
      <c r="K28" s="218">
        <v>1370</v>
      </c>
      <c r="L28" s="219">
        <v>2460</v>
      </c>
    </row>
    <row r="29" spans="2:12">
      <c r="B29" s="96" t="s">
        <v>125</v>
      </c>
      <c r="C29" s="52"/>
      <c r="D29" s="52"/>
      <c r="E29" s="217">
        <v>19160</v>
      </c>
      <c r="F29" s="218">
        <v>1810</v>
      </c>
      <c r="G29" s="218">
        <v>4980</v>
      </c>
      <c r="H29" s="218">
        <v>4950</v>
      </c>
      <c r="I29" s="218">
        <v>3870</v>
      </c>
      <c r="J29" s="218">
        <v>1220</v>
      </c>
      <c r="K29" s="218">
        <v>590</v>
      </c>
      <c r="L29" s="219">
        <v>1740</v>
      </c>
    </row>
    <row r="30" spans="2:12">
      <c r="B30" s="96" t="s">
        <v>126</v>
      </c>
      <c r="C30" s="52"/>
      <c r="D30" s="52"/>
      <c r="E30" s="217">
        <v>4900</v>
      </c>
      <c r="F30" s="218">
        <v>570</v>
      </c>
      <c r="G30" s="218">
        <v>1320</v>
      </c>
      <c r="H30" s="218">
        <v>1070</v>
      </c>
      <c r="I30" s="218">
        <v>940</v>
      </c>
      <c r="J30" s="218">
        <v>460</v>
      </c>
      <c r="K30" s="218">
        <v>250</v>
      </c>
      <c r="L30" s="219">
        <v>290</v>
      </c>
    </row>
    <row r="31" spans="2:12">
      <c r="B31" s="96" t="s">
        <v>127</v>
      </c>
      <c r="C31" s="93" t="s">
        <v>128</v>
      </c>
      <c r="D31" s="52"/>
      <c r="E31" s="217">
        <v>1710</v>
      </c>
      <c r="F31" s="218">
        <v>150</v>
      </c>
      <c r="G31" s="218">
        <v>330</v>
      </c>
      <c r="H31" s="218">
        <v>510</v>
      </c>
      <c r="I31" s="218">
        <v>290</v>
      </c>
      <c r="J31" s="218">
        <v>170</v>
      </c>
      <c r="K31" s="218">
        <v>60</v>
      </c>
      <c r="L31" s="219">
        <v>190</v>
      </c>
    </row>
    <row r="32" spans="2:12">
      <c r="B32" s="95" t="s">
        <v>131</v>
      </c>
      <c r="C32" s="52" t="s">
        <v>132</v>
      </c>
      <c r="D32" s="52"/>
      <c r="E32" s="148">
        <v>401600</v>
      </c>
      <c r="F32" s="149">
        <v>210110</v>
      </c>
      <c r="G32" s="149">
        <v>99310</v>
      </c>
      <c r="H32" s="149">
        <v>35690</v>
      </c>
      <c r="I32" s="149">
        <v>14840</v>
      </c>
      <c r="J32" s="149">
        <v>4900</v>
      </c>
      <c r="K32" s="149">
        <v>880</v>
      </c>
      <c r="L32" s="150">
        <v>35870</v>
      </c>
    </row>
    <row r="33" spans="2:14">
      <c r="B33" s="96" t="s">
        <v>119</v>
      </c>
      <c r="C33" s="93" t="s">
        <v>120</v>
      </c>
      <c r="D33" s="52"/>
      <c r="E33" s="148">
        <v>224330</v>
      </c>
      <c r="F33" s="149">
        <v>138790</v>
      </c>
      <c r="G33" s="149">
        <v>40190</v>
      </c>
      <c r="H33" s="149">
        <v>12440</v>
      </c>
      <c r="I33" s="149">
        <v>3620</v>
      </c>
      <c r="J33" s="149">
        <v>1460</v>
      </c>
      <c r="K33" s="149">
        <v>250</v>
      </c>
      <c r="L33" s="150">
        <v>27580</v>
      </c>
    </row>
    <row r="34" spans="2:14">
      <c r="B34" s="96" t="s">
        <v>121</v>
      </c>
      <c r="C34" s="52" t="s">
        <v>122</v>
      </c>
      <c r="D34" s="52"/>
      <c r="E34" s="148">
        <v>93670</v>
      </c>
      <c r="F34" s="149">
        <v>47030</v>
      </c>
      <c r="G34" s="149">
        <v>27700</v>
      </c>
      <c r="H34" s="149">
        <v>8490</v>
      </c>
      <c r="I34" s="149">
        <v>4370</v>
      </c>
      <c r="J34" s="149">
        <v>1170</v>
      </c>
      <c r="K34" s="149">
        <v>300</v>
      </c>
      <c r="L34" s="150">
        <v>4610</v>
      </c>
    </row>
    <row r="35" spans="2:14">
      <c r="B35" s="96" t="s">
        <v>123</v>
      </c>
      <c r="C35" s="52"/>
      <c r="D35" s="52"/>
      <c r="E35" s="148">
        <v>48350</v>
      </c>
      <c r="F35" s="149">
        <v>16940</v>
      </c>
      <c r="G35" s="149">
        <v>17670</v>
      </c>
      <c r="H35" s="149">
        <v>7390</v>
      </c>
      <c r="I35" s="149">
        <v>3480</v>
      </c>
      <c r="J35" s="149">
        <v>970</v>
      </c>
      <c r="K35" s="149">
        <v>170</v>
      </c>
      <c r="L35" s="150">
        <v>1740</v>
      </c>
    </row>
    <row r="36" spans="2:14">
      <c r="B36" s="96" t="s">
        <v>124</v>
      </c>
      <c r="C36" s="52"/>
      <c r="D36" s="52"/>
      <c r="E36" s="148">
        <v>27040</v>
      </c>
      <c r="F36" s="149">
        <v>5540</v>
      </c>
      <c r="G36" s="149">
        <v>10440</v>
      </c>
      <c r="H36" s="149">
        <v>5760</v>
      </c>
      <c r="I36" s="149">
        <v>2860</v>
      </c>
      <c r="J36" s="149">
        <v>970</v>
      </c>
      <c r="K36" s="149">
        <v>90</v>
      </c>
      <c r="L36" s="150">
        <v>1380</v>
      </c>
    </row>
    <row r="37" spans="2:14">
      <c r="B37" s="96" t="s">
        <v>125</v>
      </c>
      <c r="C37" s="52"/>
      <c r="D37" s="52"/>
      <c r="E37" s="148">
        <v>6650</v>
      </c>
      <c r="F37" s="149">
        <v>1390</v>
      </c>
      <c r="G37" s="149">
        <v>2750</v>
      </c>
      <c r="H37" s="149">
        <v>1350</v>
      </c>
      <c r="I37" s="149">
        <v>430</v>
      </c>
      <c r="J37" s="149">
        <v>310</v>
      </c>
      <c r="K37" s="149">
        <v>40</v>
      </c>
      <c r="L37" s="150">
        <v>370</v>
      </c>
    </row>
    <row r="38" spans="2:14">
      <c r="B38" s="96" t="s">
        <v>126</v>
      </c>
      <c r="C38" s="52"/>
      <c r="D38" s="52"/>
      <c r="E38" s="148">
        <v>1250</v>
      </c>
      <c r="F38" s="149">
        <v>370</v>
      </c>
      <c r="G38" s="149">
        <v>410</v>
      </c>
      <c r="H38" s="149">
        <v>180</v>
      </c>
      <c r="I38" s="149">
        <v>90</v>
      </c>
      <c r="J38" s="149" t="s">
        <v>9</v>
      </c>
      <c r="K38" s="149">
        <v>30</v>
      </c>
      <c r="L38" s="150">
        <v>170</v>
      </c>
    </row>
    <row r="39" spans="2:14" ht="14.25" thickBot="1">
      <c r="B39" s="96" t="s">
        <v>127</v>
      </c>
      <c r="C39" s="93" t="s">
        <v>128</v>
      </c>
      <c r="D39" s="52"/>
      <c r="E39" s="151">
        <v>310</v>
      </c>
      <c r="F39" s="152">
        <v>50</v>
      </c>
      <c r="G39" s="152">
        <v>150</v>
      </c>
      <c r="H39" s="152">
        <v>70</v>
      </c>
      <c r="I39" s="152" t="s">
        <v>9</v>
      </c>
      <c r="J39" s="152">
        <v>20</v>
      </c>
      <c r="K39" s="152" t="s">
        <v>9</v>
      </c>
      <c r="L39" s="153">
        <v>20</v>
      </c>
    </row>
    <row r="42" spans="2:14" ht="20.100000000000001" customHeight="1">
      <c r="B42" s="10" t="s">
        <v>172</v>
      </c>
    </row>
    <row r="43" spans="2:14">
      <c r="B43" s="268" t="s">
        <v>101</v>
      </c>
      <c r="C43" s="268"/>
      <c r="D43" s="269"/>
      <c r="E43" s="69" t="s">
        <v>14</v>
      </c>
      <c r="F43" s="63" t="s">
        <v>100</v>
      </c>
      <c r="G43" s="62"/>
      <c r="H43" s="63" t="s">
        <v>99</v>
      </c>
      <c r="I43" s="61"/>
      <c r="J43" s="61"/>
      <c r="K43" s="68" t="s">
        <v>98</v>
      </c>
      <c r="L43" s="68"/>
      <c r="M43" s="193"/>
      <c r="N43" s="194"/>
    </row>
    <row r="44" spans="2:14">
      <c r="B44" s="270"/>
      <c r="C44" s="270"/>
      <c r="D44" s="271"/>
      <c r="E44" s="59"/>
      <c r="F44" s="67" t="s">
        <v>97</v>
      </c>
      <c r="G44" s="66"/>
      <c r="H44" s="65"/>
      <c r="I44" s="64"/>
      <c r="J44" s="64"/>
      <c r="K44" s="64"/>
      <c r="L44" s="64"/>
      <c r="M44" s="195"/>
      <c r="N44" s="194"/>
    </row>
    <row r="45" spans="2:14">
      <c r="B45" s="270"/>
      <c r="C45" s="270"/>
      <c r="D45" s="271"/>
      <c r="E45" s="57"/>
      <c r="F45" s="262" t="s">
        <v>96</v>
      </c>
      <c r="G45" s="262" t="s">
        <v>90</v>
      </c>
      <c r="H45" s="63" t="s">
        <v>14</v>
      </c>
      <c r="I45" s="62"/>
      <c r="J45" s="61" t="s">
        <v>95</v>
      </c>
      <c r="K45" s="62"/>
      <c r="L45" s="61" t="s">
        <v>94</v>
      </c>
      <c r="M45" s="62"/>
      <c r="N45" s="194"/>
    </row>
    <row r="46" spans="2:14">
      <c r="B46" s="270"/>
      <c r="C46" s="270"/>
      <c r="D46" s="271"/>
      <c r="E46" s="57"/>
      <c r="F46" s="263"/>
      <c r="G46" s="263"/>
      <c r="H46" s="257" t="s">
        <v>12</v>
      </c>
      <c r="I46" s="258"/>
      <c r="J46" s="257" t="s">
        <v>93</v>
      </c>
      <c r="K46" s="258"/>
      <c r="L46" s="250" t="s">
        <v>92</v>
      </c>
      <c r="M46" s="250"/>
      <c r="N46" s="194"/>
    </row>
    <row r="47" spans="2:14">
      <c r="B47" s="270"/>
      <c r="C47" s="270"/>
      <c r="D47" s="271"/>
      <c r="E47" s="57"/>
      <c r="F47" s="60"/>
      <c r="G47" s="60"/>
      <c r="H47" s="259"/>
      <c r="I47" s="260"/>
      <c r="J47" s="259"/>
      <c r="K47" s="260"/>
      <c r="L47" s="261"/>
      <c r="M47" s="261"/>
      <c r="N47" s="194"/>
    </row>
    <row r="48" spans="2:14">
      <c r="B48" s="270"/>
      <c r="C48" s="270"/>
      <c r="D48" s="271"/>
      <c r="E48" s="57"/>
      <c r="F48" s="57"/>
      <c r="G48" s="59"/>
      <c r="H48" s="262" t="s">
        <v>91</v>
      </c>
      <c r="I48" s="262" t="s">
        <v>90</v>
      </c>
      <c r="J48" s="262" t="s">
        <v>91</v>
      </c>
      <c r="K48" s="262" t="s">
        <v>90</v>
      </c>
      <c r="L48" s="262" t="s">
        <v>91</v>
      </c>
      <c r="M48" s="262" t="s">
        <v>90</v>
      </c>
      <c r="N48" s="194"/>
    </row>
    <row r="49" spans="2:16">
      <c r="B49" s="270"/>
      <c r="C49" s="270"/>
      <c r="D49" s="271"/>
      <c r="E49" s="57"/>
      <c r="F49" s="57"/>
      <c r="G49" s="58"/>
      <c r="H49" s="263"/>
      <c r="I49" s="263"/>
      <c r="J49" s="263"/>
      <c r="K49" s="263"/>
      <c r="L49" s="263"/>
      <c r="M49" s="263"/>
      <c r="N49" s="194"/>
    </row>
    <row r="50" spans="2:16">
      <c r="B50" s="252" t="s">
        <v>89</v>
      </c>
      <c r="C50" s="253"/>
      <c r="D50" s="254"/>
      <c r="E50" s="57"/>
      <c r="F50" s="55"/>
      <c r="G50" s="55"/>
      <c r="H50" s="55"/>
      <c r="I50" s="56"/>
      <c r="J50" s="55"/>
      <c r="K50" s="55"/>
      <c r="L50" s="55"/>
      <c r="M50" s="55"/>
      <c r="N50" s="194"/>
    </row>
    <row r="51" spans="2:16">
      <c r="B51" s="253"/>
      <c r="C51" s="253"/>
      <c r="D51" s="254"/>
      <c r="E51" s="57"/>
      <c r="F51" s="55"/>
      <c r="G51" s="55"/>
      <c r="H51" s="55"/>
      <c r="I51" s="56"/>
      <c r="J51" s="55"/>
      <c r="K51" s="55"/>
      <c r="L51" s="55"/>
      <c r="M51" s="55"/>
      <c r="N51" s="194"/>
    </row>
    <row r="52" spans="2:16">
      <c r="B52" s="253"/>
      <c r="C52" s="253"/>
      <c r="D52" s="254"/>
      <c r="E52" s="54"/>
      <c r="F52" s="250" t="s">
        <v>88</v>
      </c>
      <c r="G52" s="250" t="s">
        <v>87</v>
      </c>
      <c r="H52" s="250" t="s">
        <v>88</v>
      </c>
      <c r="I52" s="250" t="s">
        <v>87</v>
      </c>
      <c r="J52" s="250" t="s">
        <v>88</v>
      </c>
      <c r="K52" s="250" t="s">
        <v>87</v>
      </c>
      <c r="L52" s="250" t="s">
        <v>88</v>
      </c>
      <c r="M52" s="250" t="s">
        <v>87</v>
      </c>
      <c r="N52" s="194"/>
    </row>
    <row r="53" spans="2:16">
      <c r="B53" s="253"/>
      <c r="C53" s="253"/>
      <c r="D53" s="254"/>
      <c r="E53" s="54"/>
      <c r="F53" s="250"/>
      <c r="G53" s="250"/>
      <c r="H53" s="250"/>
      <c r="I53" s="250"/>
      <c r="J53" s="250"/>
      <c r="K53" s="250"/>
      <c r="L53" s="250"/>
      <c r="M53" s="250"/>
      <c r="N53" s="194"/>
    </row>
    <row r="54" spans="2:16">
      <c r="B54" s="253"/>
      <c r="C54" s="253"/>
      <c r="D54" s="254"/>
      <c r="E54" s="54"/>
      <c r="F54" s="250"/>
      <c r="G54" s="250"/>
      <c r="H54" s="250"/>
      <c r="I54" s="250"/>
      <c r="J54" s="250"/>
      <c r="K54" s="250"/>
      <c r="L54" s="250"/>
      <c r="M54" s="250"/>
      <c r="N54" s="194"/>
      <c r="P54" s="224"/>
    </row>
    <row r="55" spans="2:16">
      <c r="B55" s="253"/>
      <c r="C55" s="253"/>
      <c r="D55" s="254"/>
      <c r="E55" s="54" t="s">
        <v>10</v>
      </c>
      <c r="F55" s="250"/>
      <c r="G55" s="250"/>
      <c r="H55" s="250"/>
      <c r="I55" s="250"/>
      <c r="J55" s="250"/>
      <c r="K55" s="250"/>
      <c r="L55" s="250"/>
      <c r="M55" s="250"/>
      <c r="N55" s="194"/>
    </row>
    <row r="56" spans="2:16" ht="14.25" thickBot="1">
      <c r="B56" s="255"/>
      <c r="C56" s="255"/>
      <c r="D56" s="256"/>
      <c r="E56" s="54" t="s">
        <v>11</v>
      </c>
      <c r="F56" s="54"/>
      <c r="G56" s="54"/>
      <c r="H56" s="54"/>
      <c r="I56" s="82"/>
      <c r="J56" s="82"/>
      <c r="K56" s="161"/>
      <c r="L56" s="54"/>
      <c r="M56" s="54"/>
      <c r="N56" s="194"/>
    </row>
    <row r="57" spans="2:16" ht="7.5" customHeight="1">
      <c r="E57" s="162"/>
      <c r="F57" s="163"/>
      <c r="G57" s="163"/>
      <c r="H57" s="163"/>
      <c r="I57" s="163"/>
      <c r="J57" s="163"/>
      <c r="K57" s="163"/>
      <c r="L57" s="163"/>
      <c r="M57" s="164"/>
    </row>
    <row r="58" spans="2:16">
      <c r="B58" s="147" t="s">
        <v>36</v>
      </c>
      <c r="C58" s="53" t="s">
        <v>86</v>
      </c>
      <c r="D58" s="22"/>
      <c r="E58" s="165"/>
      <c r="F58" s="23"/>
      <c r="G58" s="23"/>
      <c r="H58" s="23"/>
      <c r="I58" s="23"/>
      <c r="J58" s="23"/>
      <c r="K58" s="23"/>
      <c r="L58" s="23"/>
      <c r="M58" s="24"/>
    </row>
    <row r="59" spans="2:16">
      <c r="B59" s="51" t="s">
        <v>85</v>
      </c>
      <c r="C59" s="22" t="s">
        <v>84</v>
      </c>
      <c r="D59" s="22" t="s">
        <v>83</v>
      </c>
      <c r="E59" s="166">
        <v>861030</v>
      </c>
      <c r="F59" s="220">
        <v>764790</v>
      </c>
      <c r="G59" s="220">
        <v>61110</v>
      </c>
      <c r="H59" s="220">
        <v>486880</v>
      </c>
      <c r="I59" s="220">
        <v>339020</v>
      </c>
      <c r="J59" s="220">
        <v>249350</v>
      </c>
      <c r="K59" s="220">
        <v>272270</v>
      </c>
      <c r="L59" s="220">
        <v>237530</v>
      </c>
      <c r="M59" s="221">
        <v>66750</v>
      </c>
    </row>
    <row r="60" spans="2:16">
      <c r="B60" s="51" t="s">
        <v>82</v>
      </c>
      <c r="C60" s="22" t="s">
        <v>81</v>
      </c>
      <c r="D60" s="22"/>
      <c r="E60" s="166"/>
      <c r="F60" s="220"/>
      <c r="G60" s="220"/>
      <c r="H60" s="220"/>
      <c r="I60" s="220"/>
      <c r="J60" s="220"/>
      <c r="K60" s="220"/>
      <c r="L60" s="220"/>
      <c r="M60" s="221"/>
    </row>
    <row r="61" spans="2:16">
      <c r="B61" s="51" t="s">
        <v>80</v>
      </c>
      <c r="C61" s="22" t="s">
        <v>79</v>
      </c>
      <c r="D61" s="22"/>
      <c r="E61" s="166">
        <v>424290</v>
      </c>
      <c r="F61" s="220">
        <v>421110</v>
      </c>
      <c r="G61" s="220">
        <v>3180</v>
      </c>
      <c r="H61" s="220">
        <v>341280</v>
      </c>
      <c r="I61" s="220">
        <v>83010</v>
      </c>
      <c r="J61" s="220">
        <v>116550</v>
      </c>
      <c r="K61" s="220">
        <v>29800</v>
      </c>
      <c r="L61" s="220">
        <v>224740</v>
      </c>
      <c r="M61" s="221">
        <v>53200</v>
      </c>
    </row>
    <row r="62" spans="2:16">
      <c r="B62" s="51" t="s">
        <v>78</v>
      </c>
      <c r="C62" s="22" t="s">
        <v>77</v>
      </c>
      <c r="D62" s="22"/>
      <c r="E62" s="167">
        <v>401600</v>
      </c>
      <c r="F62" s="220">
        <v>343680</v>
      </c>
      <c r="G62" s="220">
        <v>57930</v>
      </c>
      <c r="H62" s="220">
        <v>145600</v>
      </c>
      <c r="I62" s="220">
        <v>256010</v>
      </c>
      <c r="J62" s="220">
        <v>132800</v>
      </c>
      <c r="K62" s="220">
        <v>242470</v>
      </c>
      <c r="L62" s="220">
        <v>12800</v>
      </c>
      <c r="M62" s="221">
        <v>13540</v>
      </c>
    </row>
    <row r="63" spans="2:16">
      <c r="B63" s="51" t="s">
        <v>76</v>
      </c>
      <c r="C63" s="22" t="s">
        <v>75</v>
      </c>
      <c r="D63" s="22"/>
      <c r="E63" s="166">
        <v>26970</v>
      </c>
      <c r="F63" s="220">
        <v>25650</v>
      </c>
      <c r="G63" s="220">
        <v>1320</v>
      </c>
      <c r="H63" s="220">
        <v>15180</v>
      </c>
      <c r="I63" s="220">
        <v>11790</v>
      </c>
      <c r="J63" s="220">
        <v>15180</v>
      </c>
      <c r="K63" s="220">
        <v>11770</v>
      </c>
      <c r="L63" s="220" t="s">
        <v>9</v>
      </c>
      <c r="M63" s="221">
        <v>20</v>
      </c>
    </row>
    <row r="64" spans="2:16">
      <c r="B64" s="51" t="s">
        <v>74</v>
      </c>
      <c r="C64" s="22" t="s">
        <v>73</v>
      </c>
      <c r="D64" s="22"/>
      <c r="E64" s="166">
        <v>10290</v>
      </c>
      <c r="F64" s="220">
        <v>9780</v>
      </c>
      <c r="G64" s="220">
        <v>510</v>
      </c>
      <c r="H64" s="220">
        <v>5410</v>
      </c>
      <c r="I64" s="220">
        <v>4880</v>
      </c>
      <c r="J64" s="220">
        <v>5410</v>
      </c>
      <c r="K64" s="220">
        <v>4880</v>
      </c>
      <c r="L64" s="220" t="s">
        <v>9</v>
      </c>
      <c r="M64" s="221" t="s">
        <v>9</v>
      </c>
    </row>
    <row r="65" spans="2:13">
      <c r="B65" s="51" t="s">
        <v>72</v>
      </c>
      <c r="C65" s="22"/>
      <c r="D65" s="22"/>
      <c r="E65" s="166"/>
      <c r="F65" s="220"/>
      <c r="G65" s="220"/>
      <c r="H65" s="220"/>
      <c r="I65" s="220"/>
      <c r="J65" s="220"/>
      <c r="K65" s="220"/>
      <c r="L65" s="220"/>
      <c r="M65" s="221"/>
    </row>
    <row r="66" spans="2:13">
      <c r="B66" s="51" t="s">
        <v>71</v>
      </c>
      <c r="C66" s="22" t="s">
        <v>70</v>
      </c>
      <c r="D66" s="22"/>
      <c r="E66" s="167">
        <v>123500</v>
      </c>
      <c r="F66" s="220">
        <v>103580</v>
      </c>
      <c r="G66" s="220">
        <v>19920</v>
      </c>
      <c r="H66" s="220">
        <v>38790</v>
      </c>
      <c r="I66" s="220">
        <v>84720</v>
      </c>
      <c r="J66" s="220">
        <v>27240</v>
      </c>
      <c r="K66" s="220">
        <v>72350</v>
      </c>
      <c r="L66" s="220">
        <v>11550</v>
      </c>
      <c r="M66" s="221">
        <v>12370</v>
      </c>
    </row>
    <row r="67" spans="2:13">
      <c r="B67" s="51" t="s">
        <v>69</v>
      </c>
      <c r="C67" s="22" t="s">
        <v>68</v>
      </c>
      <c r="D67" s="22"/>
      <c r="E67" s="167">
        <v>226430</v>
      </c>
      <c r="F67" s="220">
        <v>192010</v>
      </c>
      <c r="G67" s="220">
        <v>34420</v>
      </c>
      <c r="H67" s="220">
        <v>79420</v>
      </c>
      <c r="I67" s="220">
        <v>147010</v>
      </c>
      <c r="J67" s="220">
        <v>78880</v>
      </c>
      <c r="K67" s="220">
        <v>146390</v>
      </c>
      <c r="L67" s="220">
        <v>550</v>
      </c>
      <c r="M67" s="221">
        <v>620</v>
      </c>
    </row>
    <row r="68" spans="2:13" ht="14.25" thickBot="1">
      <c r="B68" s="51" t="s">
        <v>67</v>
      </c>
      <c r="C68" s="22" t="s">
        <v>66</v>
      </c>
      <c r="D68" s="22"/>
      <c r="E68" s="168">
        <v>14420</v>
      </c>
      <c r="F68" s="222">
        <v>12660</v>
      </c>
      <c r="G68" s="222">
        <v>1760</v>
      </c>
      <c r="H68" s="222">
        <v>6800</v>
      </c>
      <c r="I68" s="222">
        <v>7620</v>
      </c>
      <c r="J68" s="222">
        <v>6100</v>
      </c>
      <c r="K68" s="222">
        <v>7080</v>
      </c>
      <c r="L68" s="222">
        <v>700</v>
      </c>
      <c r="M68" s="223">
        <v>540</v>
      </c>
    </row>
    <row r="70" spans="2:13" ht="14.25" thickBot="1"/>
    <row r="71" spans="2:13" ht="20.100000000000001" customHeight="1" thickBot="1">
      <c r="D71" s="137" t="s">
        <v>146</v>
      </c>
      <c r="E71" s="183">
        <f>SUM(E66:E67)/E$62</f>
        <v>0.8713396414342629</v>
      </c>
    </row>
    <row r="73" spans="2:13" ht="20.100000000000001" customHeight="1">
      <c r="B73" s="196" t="s">
        <v>174</v>
      </c>
    </row>
    <row r="74" spans="2:13">
      <c r="E74" s="69" t="s">
        <v>103</v>
      </c>
      <c r="F74" s="72" t="s">
        <v>104</v>
      </c>
      <c r="G74" s="73"/>
      <c r="H74" s="74"/>
      <c r="I74" s="73"/>
      <c r="J74" s="73"/>
      <c r="K74" s="73"/>
      <c r="L74" s="156"/>
    </row>
    <row r="75" spans="2:13">
      <c r="E75" s="154"/>
      <c r="F75" s="155" t="s">
        <v>105</v>
      </c>
      <c r="G75" s="155" t="s">
        <v>106</v>
      </c>
      <c r="H75" s="155" t="s">
        <v>107</v>
      </c>
      <c r="I75" s="155" t="s">
        <v>108</v>
      </c>
      <c r="J75" s="155" t="s">
        <v>109</v>
      </c>
      <c r="K75" s="155" t="s">
        <v>110</v>
      </c>
      <c r="L75" s="155" t="s">
        <v>111</v>
      </c>
    </row>
    <row r="76" spans="2:13">
      <c r="B76" s="95" t="s">
        <v>131</v>
      </c>
      <c r="C76" s="52" t="s">
        <v>132</v>
      </c>
      <c r="D76" s="52"/>
      <c r="E76" s="184">
        <f>IFERROR(E32*$E$71,0)</f>
        <v>349930</v>
      </c>
      <c r="F76" s="185">
        <f t="shared" ref="F76:L76" si="0">IFERROR(F32*$E$71,0)</f>
        <v>183077.17206175296</v>
      </c>
      <c r="G76" s="185">
        <f t="shared" si="0"/>
        <v>86532.739790836655</v>
      </c>
      <c r="H76" s="185">
        <f t="shared" si="0"/>
        <v>31098.111802788844</v>
      </c>
      <c r="I76" s="185">
        <f t="shared" si="0"/>
        <v>12930.680278884462</v>
      </c>
      <c r="J76" s="185">
        <f t="shared" si="0"/>
        <v>4269.5642430278886</v>
      </c>
      <c r="K76" s="185">
        <f t="shared" si="0"/>
        <v>766.77888446215138</v>
      </c>
      <c r="L76" s="186">
        <f t="shared" si="0"/>
        <v>31254.95293824701</v>
      </c>
    </row>
    <row r="77" spans="2:13">
      <c r="B77" s="96" t="s">
        <v>119</v>
      </c>
      <c r="C77" s="93" t="s">
        <v>120</v>
      </c>
      <c r="D77" s="52"/>
      <c r="E77" s="187">
        <f t="shared" ref="E77:L83" si="1">IFERROR(E33*$E$71,0)</f>
        <v>195467.6217629482</v>
      </c>
      <c r="F77" s="188">
        <f t="shared" si="1"/>
        <v>120933.22883466135</v>
      </c>
      <c r="G77" s="188">
        <f t="shared" si="1"/>
        <v>35019.140189243029</v>
      </c>
      <c r="H77" s="188">
        <f t="shared" si="1"/>
        <v>10839.465139442231</v>
      </c>
      <c r="I77" s="188">
        <f t="shared" si="1"/>
        <v>3154.2495019920316</v>
      </c>
      <c r="J77" s="188">
        <f t="shared" si="1"/>
        <v>1272.1558764940239</v>
      </c>
      <c r="K77" s="188">
        <f t="shared" si="1"/>
        <v>217.83491035856574</v>
      </c>
      <c r="L77" s="189">
        <f t="shared" si="1"/>
        <v>24031.547310756971</v>
      </c>
    </row>
    <row r="78" spans="2:13">
      <c r="B78" s="96" t="s">
        <v>121</v>
      </c>
      <c r="C78" s="52" t="s">
        <v>122</v>
      </c>
      <c r="D78" s="52"/>
      <c r="E78" s="187">
        <f t="shared" si="1"/>
        <v>81618.384213147408</v>
      </c>
      <c r="F78" s="188">
        <f t="shared" si="1"/>
        <v>40979.103336653381</v>
      </c>
      <c r="G78" s="188">
        <f t="shared" si="1"/>
        <v>24136.108067729081</v>
      </c>
      <c r="H78" s="188">
        <f t="shared" si="1"/>
        <v>7397.6735557768916</v>
      </c>
      <c r="I78" s="188">
        <f t="shared" si="1"/>
        <v>3807.7542330677288</v>
      </c>
      <c r="J78" s="188">
        <f t="shared" si="1"/>
        <v>1019.4673804780876</v>
      </c>
      <c r="K78" s="188">
        <f t="shared" si="1"/>
        <v>261.40189243027885</v>
      </c>
      <c r="L78" s="189">
        <f t="shared" si="1"/>
        <v>4016.8757470119522</v>
      </c>
    </row>
    <row r="79" spans="2:13">
      <c r="B79" s="96" t="s">
        <v>123</v>
      </c>
      <c r="C79" s="52"/>
      <c r="D79" s="52"/>
      <c r="E79" s="187">
        <f t="shared" si="1"/>
        <v>42129.271663346612</v>
      </c>
      <c r="F79" s="188">
        <f t="shared" si="1"/>
        <v>14760.493525896414</v>
      </c>
      <c r="G79" s="188">
        <f t="shared" si="1"/>
        <v>15396.571464143426</v>
      </c>
      <c r="H79" s="188">
        <f t="shared" si="1"/>
        <v>6439.1999501992032</v>
      </c>
      <c r="I79" s="188">
        <f t="shared" si="1"/>
        <v>3032.2619521912347</v>
      </c>
      <c r="J79" s="188">
        <f t="shared" si="1"/>
        <v>845.19945219123497</v>
      </c>
      <c r="K79" s="188">
        <f t="shared" si="1"/>
        <v>148.1277390438247</v>
      </c>
      <c r="L79" s="189">
        <f t="shared" si="1"/>
        <v>1516.1309760956174</v>
      </c>
    </row>
    <row r="80" spans="2:13">
      <c r="B80" s="96" t="s">
        <v>124</v>
      </c>
      <c r="C80" s="52"/>
      <c r="D80" s="52"/>
      <c r="E80" s="187">
        <f t="shared" si="1"/>
        <v>23561.023904382469</v>
      </c>
      <c r="F80" s="188">
        <f t="shared" si="1"/>
        <v>4827.2216135458166</v>
      </c>
      <c r="G80" s="188">
        <f t="shared" si="1"/>
        <v>9096.7858565737042</v>
      </c>
      <c r="H80" s="188">
        <f t="shared" si="1"/>
        <v>5018.9163346613541</v>
      </c>
      <c r="I80" s="188">
        <f t="shared" si="1"/>
        <v>2492.0313745019921</v>
      </c>
      <c r="J80" s="188">
        <f t="shared" si="1"/>
        <v>845.19945219123497</v>
      </c>
      <c r="K80" s="188">
        <f t="shared" si="1"/>
        <v>78.420567729083658</v>
      </c>
      <c r="L80" s="189">
        <f t="shared" si="1"/>
        <v>1202.4487051792828</v>
      </c>
    </row>
    <row r="81" spans="2:12">
      <c r="B81" s="96" t="s">
        <v>125</v>
      </c>
      <c r="C81" s="52"/>
      <c r="D81" s="52"/>
      <c r="E81" s="187">
        <f t="shared" si="1"/>
        <v>5794.4086155378482</v>
      </c>
      <c r="F81" s="188">
        <f t="shared" si="1"/>
        <v>1211.1621015936255</v>
      </c>
      <c r="G81" s="188">
        <f t="shared" si="1"/>
        <v>2396.1840139442229</v>
      </c>
      <c r="H81" s="188">
        <f t="shared" si="1"/>
        <v>1176.3085159362549</v>
      </c>
      <c r="I81" s="188">
        <f t="shared" si="1"/>
        <v>374.67604581673305</v>
      </c>
      <c r="J81" s="188">
        <f t="shared" si="1"/>
        <v>270.11528884462149</v>
      </c>
      <c r="K81" s="188">
        <f t="shared" si="1"/>
        <v>34.853585657370516</v>
      </c>
      <c r="L81" s="189">
        <f t="shared" si="1"/>
        <v>322.39566733067727</v>
      </c>
    </row>
    <row r="82" spans="2:12">
      <c r="B82" s="96" t="s">
        <v>126</v>
      </c>
      <c r="C82" s="52"/>
      <c r="D82" s="52"/>
      <c r="E82" s="187">
        <f t="shared" si="1"/>
        <v>1089.1745517928287</v>
      </c>
      <c r="F82" s="188">
        <f t="shared" si="1"/>
        <v>322.39566733067727</v>
      </c>
      <c r="G82" s="188">
        <f t="shared" si="1"/>
        <v>357.24925298804777</v>
      </c>
      <c r="H82" s="188">
        <f t="shared" si="1"/>
        <v>156.84113545816732</v>
      </c>
      <c r="I82" s="188">
        <f t="shared" si="1"/>
        <v>78.420567729083658</v>
      </c>
      <c r="J82" s="188">
        <f t="shared" si="1"/>
        <v>0</v>
      </c>
      <c r="K82" s="188">
        <f t="shared" si="1"/>
        <v>26.140189243027887</v>
      </c>
      <c r="L82" s="189">
        <f t="shared" si="1"/>
        <v>148.1277390438247</v>
      </c>
    </row>
    <row r="83" spans="2:12">
      <c r="B83" s="96" t="s">
        <v>127</v>
      </c>
      <c r="C83" s="93" t="s">
        <v>128</v>
      </c>
      <c r="D83" s="52"/>
      <c r="E83" s="190">
        <f t="shared" si="1"/>
        <v>270.11528884462149</v>
      </c>
      <c r="F83" s="191">
        <f t="shared" si="1"/>
        <v>43.566982071713142</v>
      </c>
      <c r="G83" s="191">
        <f t="shared" si="1"/>
        <v>130.70094621513942</v>
      </c>
      <c r="H83" s="191">
        <f t="shared" si="1"/>
        <v>60.993774900398407</v>
      </c>
      <c r="I83" s="191">
        <f t="shared" si="1"/>
        <v>0</v>
      </c>
      <c r="J83" s="191">
        <f t="shared" si="1"/>
        <v>17.426792828685258</v>
      </c>
      <c r="K83" s="191">
        <f t="shared" si="1"/>
        <v>0</v>
      </c>
      <c r="L83" s="192">
        <f t="shared" si="1"/>
        <v>17.426792828685258</v>
      </c>
    </row>
    <row r="87" spans="2:12" ht="20.100000000000001" customHeight="1">
      <c r="B87" s="196" t="s">
        <v>166</v>
      </c>
    </row>
    <row r="88" spans="2:12">
      <c r="E88" s="155" t="s">
        <v>103</v>
      </c>
      <c r="F88" s="251" t="s">
        <v>149</v>
      </c>
      <c r="G88" s="251"/>
      <c r="H88" s="251"/>
      <c r="I88" s="251"/>
      <c r="J88" s="251"/>
      <c r="K88" s="251"/>
      <c r="L88" s="251"/>
    </row>
    <row r="89" spans="2:12">
      <c r="E89" s="157"/>
      <c r="F89" s="158" t="s">
        <v>147</v>
      </c>
      <c r="G89" s="158">
        <v>2</v>
      </c>
      <c r="H89" s="158">
        <v>3</v>
      </c>
      <c r="I89" s="158">
        <v>4</v>
      </c>
      <c r="J89" s="158">
        <v>5</v>
      </c>
      <c r="K89" s="158">
        <v>6</v>
      </c>
      <c r="L89" s="158" t="s">
        <v>148</v>
      </c>
    </row>
    <row r="90" spans="2:12">
      <c r="B90" s="197" t="s">
        <v>103</v>
      </c>
      <c r="C90" s="197"/>
      <c r="D90" s="159"/>
      <c r="E90" s="225">
        <f t="array" ref="E90:L97">TRANSPOSE(E76:L83)</f>
        <v>349930</v>
      </c>
      <c r="F90" s="226">
        <v>195467.6217629482</v>
      </c>
      <c r="G90" s="226">
        <v>81618.384213147408</v>
      </c>
      <c r="H90" s="226">
        <v>42129.271663346612</v>
      </c>
      <c r="I90" s="226">
        <v>23561.023904382469</v>
      </c>
      <c r="J90" s="226">
        <v>5794.4086155378482</v>
      </c>
      <c r="K90" s="226">
        <v>1089.1745517928287</v>
      </c>
      <c r="L90" s="227">
        <v>270.11528884462149</v>
      </c>
    </row>
    <row r="91" spans="2:12">
      <c r="B91" s="197" t="s">
        <v>175</v>
      </c>
      <c r="C91" s="197" t="s">
        <v>113</v>
      </c>
      <c r="D91" s="160"/>
      <c r="E91" s="228">
        <v>183077.17206175296</v>
      </c>
      <c r="F91" s="229">
        <v>120933.22883466135</v>
      </c>
      <c r="G91" s="229">
        <v>40979.103336653381</v>
      </c>
      <c r="H91" s="229">
        <v>14760.493525896414</v>
      </c>
      <c r="I91" s="229">
        <v>4827.2216135458166</v>
      </c>
      <c r="J91" s="229">
        <v>1211.1621015936255</v>
      </c>
      <c r="K91" s="229">
        <v>322.39566733067727</v>
      </c>
      <c r="L91" s="230">
        <v>43.566982071713142</v>
      </c>
    </row>
    <row r="92" spans="2:12">
      <c r="B92" s="197" t="s">
        <v>176</v>
      </c>
      <c r="C92" s="197"/>
      <c r="D92" s="160"/>
      <c r="E92" s="228">
        <v>86532.739790836655</v>
      </c>
      <c r="F92" s="229">
        <v>35019.140189243029</v>
      </c>
      <c r="G92" s="229">
        <v>24136.108067729081</v>
      </c>
      <c r="H92" s="229">
        <v>15396.571464143426</v>
      </c>
      <c r="I92" s="229">
        <v>9096.7858565737042</v>
      </c>
      <c r="J92" s="229">
        <v>2396.1840139442229</v>
      </c>
      <c r="K92" s="229">
        <v>357.24925298804777</v>
      </c>
      <c r="L92" s="230">
        <v>130.70094621513942</v>
      </c>
    </row>
    <row r="93" spans="2:12">
      <c r="B93" s="197" t="s">
        <v>177</v>
      </c>
      <c r="C93" s="197"/>
      <c r="D93" s="160"/>
      <c r="E93" s="228">
        <v>31098.111802788844</v>
      </c>
      <c r="F93" s="229">
        <v>10839.465139442231</v>
      </c>
      <c r="G93" s="229">
        <v>7397.6735557768916</v>
      </c>
      <c r="H93" s="229">
        <v>6439.1999501992032</v>
      </c>
      <c r="I93" s="229">
        <v>5018.9163346613541</v>
      </c>
      <c r="J93" s="229">
        <v>1176.3085159362549</v>
      </c>
      <c r="K93" s="229">
        <v>156.84113545816732</v>
      </c>
      <c r="L93" s="230">
        <v>60.993774900398407</v>
      </c>
    </row>
    <row r="94" spans="2:12">
      <c r="B94" s="197" t="s">
        <v>178</v>
      </c>
      <c r="C94" s="197"/>
      <c r="D94" s="160"/>
      <c r="E94" s="228">
        <v>12930.680278884462</v>
      </c>
      <c r="F94" s="229">
        <v>3154.2495019920316</v>
      </c>
      <c r="G94" s="229">
        <v>3807.7542330677288</v>
      </c>
      <c r="H94" s="229">
        <v>3032.2619521912347</v>
      </c>
      <c r="I94" s="229">
        <v>2492.0313745019921</v>
      </c>
      <c r="J94" s="229">
        <v>374.67604581673305</v>
      </c>
      <c r="K94" s="229">
        <v>78.420567729083658</v>
      </c>
      <c r="L94" s="230">
        <v>0</v>
      </c>
    </row>
    <row r="95" spans="2:12">
      <c r="B95" s="197" t="s">
        <v>179</v>
      </c>
      <c r="C95" s="197"/>
      <c r="D95" s="160"/>
      <c r="E95" s="228">
        <v>4269.5642430278886</v>
      </c>
      <c r="F95" s="229">
        <v>1272.1558764940239</v>
      </c>
      <c r="G95" s="229">
        <v>1019.4673804780876</v>
      </c>
      <c r="H95" s="229">
        <v>845.19945219123497</v>
      </c>
      <c r="I95" s="229">
        <v>845.19945219123497</v>
      </c>
      <c r="J95" s="229">
        <v>270.11528884462149</v>
      </c>
      <c r="K95" s="229">
        <v>0</v>
      </c>
      <c r="L95" s="230">
        <v>17.426792828685258</v>
      </c>
    </row>
    <row r="96" spans="2:12">
      <c r="B96" s="197" t="s">
        <v>180</v>
      </c>
      <c r="C96" s="197" t="s">
        <v>181</v>
      </c>
      <c r="D96" s="160"/>
      <c r="E96" s="228">
        <v>766.77888446215138</v>
      </c>
      <c r="F96" s="229">
        <v>217.83491035856574</v>
      </c>
      <c r="G96" s="229">
        <v>261.40189243027885</v>
      </c>
      <c r="H96" s="229">
        <v>148.1277390438247</v>
      </c>
      <c r="I96" s="229">
        <v>78.420567729083658</v>
      </c>
      <c r="J96" s="229">
        <v>34.853585657370516</v>
      </c>
      <c r="K96" s="229">
        <v>26.140189243027887</v>
      </c>
      <c r="L96" s="230">
        <v>0</v>
      </c>
    </row>
    <row r="97" spans="2:12">
      <c r="B97" s="197" t="s">
        <v>111</v>
      </c>
      <c r="C97" s="197"/>
      <c r="D97" s="160"/>
      <c r="E97" s="231">
        <v>31254.95293824701</v>
      </c>
      <c r="F97" s="232">
        <v>24031.547310756971</v>
      </c>
      <c r="G97" s="232">
        <v>4016.8757470119522</v>
      </c>
      <c r="H97" s="232">
        <v>1516.1309760956174</v>
      </c>
      <c r="I97" s="232">
        <v>1202.4487051792828</v>
      </c>
      <c r="J97" s="232">
        <v>322.39566733067727</v>
      </c>
      <c r="K97" s="232">
        <v>148.1277390438247</v>
      </c>
      <c r="L97" s="233">
        <v>17.426792828685258</v>
      </c>
    </row>
  </sheetData>
  <mergeCells count="24">
    <mergeCell ref="B5:D9"/>
    <mergeCell ref="B10:D13"/>
    <mergeCell ref="B43:D49"/>
    <mergeCell ref="F45:F46"/>
    <mergeCell ref="G45:G46"/>
    <mergeCell ref="J46:K47"/>
    <mergeCell ref="L46:M47"/>
    <mergeCell ref="H48:H49"/>
    <mergeCell ref="I48:I49"/>
    <mergeCell ref="J48:J49"/>
    <mergeCell ref="K48:K49"/>
    <mergeCell ref="L48:L49"/>
    <mergeCell ref="M48:M49"/>
    <mergeCell ref="H46:I47"/>
    <mergeCell ref="K52:K55"/>
    <mergeCell ref="L52:L55"/>
    <mergeCell ref="M52:M55"/>
    <mergeCell ref="F88:L88"/>
    <mergeCell ref="B50:D56"/>
    <mergeCell ref="F52:F55"/>
    <mergeCell ref="G52:G55"/>
    <mergeCell ref="H52:H55"/>
    <mergeCell ref="I52:I55"/>
    <mergeCell ref="J52:J55"/>
  </mergeCells>
  <phoneticPr fontId="2"/>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96"/>
  <sheetViews>
    <sheetView zoomScale="85" zoomScaleNormal="85" workbookViewId="0"/>
  </sheetViews>
  <sheetFormatPr defaultRowHeight="13.5"/>
  <cols>
    <col min="2" max="2" width="21.625" customWidth="1"/>
    <col min="3" max="3" width="11.875" customWidth="1"/>
    <col min="4" max="4" width="5.875" customWidth="1"/>
    <col min="5" max="17" width="11" customWidth="1"/>
  </cols>
  <sheetData>
    <row r="2" spans="2:12" ht="20.100000000000001" customHeight="1">
      <c r="B2" s="9" t="s">
        <v>34</v>
      </c>
    </row>
    <row r="3" spans="2:12">
      <c r="B3" s="8"/>
    </row>
    <row r="4" spans="2:12" ht="20.100000000000001" customHeight="1">
      <c r="B4" s="10" t="s">
        <v>170</v>
      </c>
    </row>
    <row r="5" spans="2:12">
      <c r="B5" s="264" t="s">
        <v>102</v>
      </c>
      <c r="C5" s="264"/>
      <c r="D5" s="265"/>
      <c r="E5" s="71" t="s">
        <v>103</v>
      </c>
      <c r="F5" s="72" t="s">
        <v>104</v>
      </c>
      <c r="G5" s="73"/>
      <c r="H5" s="74"/>
      <c r="I5" s="73"/>
      <c r="J5" s="73"/>
      <c r="K5" s="73"/>
      <c r="L5" s="73"/>
    </row>
    <row r="6" spans="2:12">
      <c r="B6" s="266"/>
      <c r="C6" s="266"/>
      <c r="D6" s="267"/>
      <c r="E6" s="75"/>
      <c r="F6" s="76" t="s">
        <v>105</v>
      </c>
      <c r="G6" s="69" t="s">
        <v>106</v>
      </c>
      <c r="H6" s="71" t="s">
        <v>107</v>
      </c>
      <c r="I6" s="69" t="s">
        <v>108</v>
      </c>
      <c r="J6" s="69" t="s">
        <v>109</v>
      </c>
      <c r="K6" s="69" t="s">
        <v>110</v>
      </c>
      <c r="L6" s="76" t="s">
        <v>111</v>
      </c>
    </row>
    <row r="7" spans="2:12">
      <c r="B7" s="266"/>
      <c r="C7" s="266"/>
      <c r="D7" s="267"/>
      <c r="E7" s="77"/>
      <c r="F7" s="78"/>
      <c r="G7" s="78"/>
      <c r="H7" s="79"/>
      <c r="I7" s="78"/>
      <c r="J7" s="54"/>
      <c r="K7" s="78"/>
      <c r="L7" s="80"/>
    </row>
    <row r="8" spans="2:12">
      <c r="B8" s="266"/>
      <c r="C8" s="266"/>
      <c r="D8" s="267"/>
      <c r="E8" s="77"/>
      <c r="F8" s="78"/>
      <c r="G8" s="78"/>
      <c r="H8" s="79"/>
      <c r="I8" s="78"/>
      <c r="J8" s="54"/>
      <c r="K8" s="78"/>
      <c r="L8" s="81"/>
    </row>
    <row r="9" spans="2:12">
      <c r="B9" s="266"/>
      <c r="C9" s="266"/>
      <c r="D9" s="267"/>
      <c r="E9" s="77"/>
      <c r="F9" s="78"/>
      <c r="G9" s="78"/>
      <c r="H9" s="79"/>
      <c r="I9" s="78"/>
      <c r="J9" s="54"/>
      <c r="K9" s="78"/>
      <c r="L9" s="81"/>
    </row>
    <row r="10" spans="2:12">
      <c r="B10" s="252" t="s">
        <v>112</v>
      </c>
      <c r="C10" s="252"/>
      <c r="D10" s="254"/>
      <c r="E10" s="77"/>
      <c r="F10" s="78"/>
      <c r="G10" s="78"/>
      <c r="H10" s="79"/>
      <c r="I10" s="78"/>
      <c r="J10" s="54"/>
      <c r="K10" s="78"/>
      <c r="L10" s="81"/>
    </row>
    <row r="11" spans="2:12">
      <c r="B11" s="252"/>
      <c r="C11" s="252"/>
      <c r="D11" s="254"/>
      <c r="E11" s="82"/>
      <c r="F11" s="54"/>
      <c r="G11" s="78"/>
      <c r="H11" s="82"/>
      <c r="I11" s="83"/>
      <c r="J11" s="84"/>
      <c r="K11" s="78"/>
      <c r="L11" s="85"/>
    </row>
    <row r="12" spans="2:12">
      <c r="B12" s="252"/>
      <c r="C12" s="252"/>
      <c r="D12" s="254"/>
      <c r="E12" s="86" t="s">
        <v>13</v>
      </c>
      <c r="F12" s="86" t="s">
        <v>113</v>
      </c>
      <c r="G12" s="87"/>
      <c r="H12" s="88"/>
      <c r="I12" s="87"/>
      <c r="J12" s="87"/>
      <c r="K12" s="89" t="s">
        <v>114</v>
      </c>
      <c r="L12" s="90" t="s">
        <v>115</v>
      </c>
    </row>
    <row r="13" spans="2:12" ht="14.25" thickBot="1">
      <c r="B13" s="255"/>
      <c r="C13" s="255"/>
      <c r="D13" s="256"/>
      <c r="E13" s="92"/>
      <c r="F13" s="139"/>
      <c r="G13" s="87"/>
      <c r="H13" s="88"/>
      <c r="I13" s="87"/>
      <c r="J13" s="87"/>
      <c r="K13" s="140"/>
      <c r="L13" s="141"/>
    </row>
    <row r="14" spans="2:12" ht="7.5" customHeight="1">
      <c r="B14" s="91"/>
      <c r="C14" s="91"/>
      <c r="D14" s="138"/>
      <c r="E14" s="142"/>
      <c r="F14" s="143"/>
      <c r="G14" s="143"/>
      <c r="H14" s="143"/>
      <c r="I14" s="143"/>
      <c r="J14" s="143"/>
      <c r="K14" s="143"/>
      <c r="L14" s="144"/>
    </row>
    <row r="15" spans="2:12">
      <c r="B15" s="147" t="s">
        <v>36</v>
      </c>
      <c r="C15" s="93" t="s">
        <v>86</v>
      </c>
      <c r="D15" s="52"/>
      <c r="E15" s="145"/>
      <c r="F15" s="94"/>
      <c r="G15" s="94"/>
      <c r="H15" s="94"/>
      <c r="I15" s="94"/>
      <c r="J15" s="94"/>
      <c r="K15" s="94"/>
      <c r="L15" s="146"/>
    </row>
    <row r="16" spans="2:12">
      <c r="B16" s="95" t="s">
        <v>116</v>
      </c>
      <c r="C16" s="52" t="s">
        <v>117</v>
      </c>
      <c r="D16" s="52" t="s">
        <v>118</v>
      </c>
      <c r="E16" s="217">
        <v>841230</v>
      </c>
      <c r="F16" s="218">
        <v>334220</v>
      </c>
      <c r="G16" s="218">
        <v>229190</v>
      </c>
      <c r="H16" s="218">
        <v>114820</v>
      </c>
      <c r="I16" s="218">
        <v>89220</v>
      </c>
      <c r="J16" s="218">
        <v>27430</v>
      </c>
      <c r="K16" s="218">
        <v>7870</v>
      </c>
      <c r="L16" s="219">
        <v>38470</v>
      </c>
    </row>
    <row r="17" spans="2:12">
      <c r="B17" s="96" t="s">
        <v>119</v>
      </c>
      <c r="C17" s="93" t="s">
        <v>120</v>
      </c>
      <c r="D17" s="52"/>
      <c r="E17" s="217">
        <v>320330</v>
      </c>
      <c r="F17" s="218">
        <v>192710</v>
      </c>
      <c r="G17" s="218">
        <v>66980</v>
      </c>
      <c r="H17" s="218">
        <v>19750</v>
      </c>
      <c r="I17" s="218">
        <v>11000</v>
      </c>
      <c r="J17" s="218">
        <v>2610</v>
      </c>
      <c r="K17" s="218">
        <v>480</v>
      </c>
      <c r="L17" s="219">
        <v>26810</v>
      </c>
    </row>
    <row r="18" spans="2:12">
      <c r="B18" s="96" t="s">
        <v>121</v>
      </c>
      <c r="C18" s="52" t="s">
        <v>122</v>
      </c>
      <c r="D18" s="52"/>
      <c r="E18" s="217">
        <v>242710</v>
      </c>
      <c r="F18" s="218">
        <v>92080</v>
      </c>
      <c r="G18" s="218">
        <v>79910</v>
      </c>
      <c r="H18" s="218">
        <v>30830</v>
      </c>
      <c r="I18" s="218">
        <v>24030</v>
      </c>
      <c r="J18" s="218">
        <v>6920</v>
      </c>
      <c r="K18" s="218">
        <v>2550</v>
      </c>
      <c r="L18" s="219">
        <v>6410</v>
      </c>
    </row>
    <row r="19" spans="2:12">
      <c r="B19" s="96" t="s">
        <v>123</v>
      </c>
      <c r="C19" s="52"/>
      <c r="D19" s="52"/>
      <c r="E19" s="217">
        <v>144320</v>
      </c>
      <c r="F19" s="218">
        <v>31860</v>
      </c>
      <c r="G19" s="218">
        <v>45880</v>
      </c>
      <c r="H19" s="218">
        <v>30190</v>
      </c>
      <c r="I19" s="218">
        <v>23940</v>
      </c>
      <c r="J19" s="218">
        <v>7270</v>
      </c>
      <c r="K19" s="218">
        <v>1960</v>
      </c>
      <c r="L19" s="219">
        <v>3220</v>
      </c>
    </row>
    <row r="20" spans="2:12">
      <c r="B20" s="96" t="s">
        <v>124</v>
      </c>
      <c r="C20" s="52"/>
      <c r="D20" s="52"/>
      <c r="E20" s="217">
        <v>96050</v>
      </c>
      <c r="F20" s="218">
        <v>12640</v>
      </c>
      <c r="G20" s="218">
        <v>27050</v>
      </c>
      <c r="H20" s="218">
        <v>24680</v>
      </c>
      <c r="I20" s="218">
        <v>21630</v>
      </c>
      <c r="J20" s="218">
        <v>6570</v>
      </c>
      <c r="K20" s="218">
        <v>1800</v>
      </c>
      <c r="L20" s="219">
        <v>1680</v>
      </c>
    </row>
    <row r="21" spans="2:12">
      <c r="B21" s="96" t="s">
        <v>125</v>
      </c>
      <c r="C21" s="52"/>
      <c r="D21" s="52"/>
      <c r="E21" s="217">
        <v>28700</v>
      </c>
      <c r="F21" s="218">
        <v>3900</v>
      </c>
      <c r="G21" s="218">
        <v>7160</v>
      </c>
      <c r="H21" s="218">
        <v>7340</v>
      </c>
      <c r="I21" s="218">
        <v>6260</v>
      </c>
      <c r="J21" s="218">
        <v>3080</v>
      </c>
      <c r="K21" s="218">
        <v>750</v>
      </c>
      <c r="L21" s="219">
        <v>220</v>
      </c>
    </row>
    <row r="22" spans="2:12">
      <c r="B22" s="96" t="s">
        <v>126</v>
      </c>
      <c r="C22" s="52"/>
      <c r="D22" s="52"/>
      <c r="E22" s="217">
        <v>7150</v>
      </c>
      <c r="F22" s="218">
        <v>730</v>
      </c>
      <c r="G22" s="218">
        <v>1850</v>
      </c>
      <c r="H22" s="218">
        <v>1530</v>
      </c>
      <c r="I22" s="218">
        <v>1970</v>
      </c>
      <c r="J22" s="218">
        <v>780</v>
      </c>
      <c r="K22" s="218">
        <v>230</v>
      </c>
      <c r="L22" s="219">
        <v>60</v>
      </c>
    </row>
    <row r="23" spans="2:12">
      <c r="B23" s="96" t="s">
        <v>127</v>
      </c>
      <c r="C23" s="93" t="s">
        <v>128</v>
      </c>
      <c r="D23" s="52"/>
      <c r="E23" s="217">
        <v>1970</v>
      </c>
      <c r="F23" s="218">
        <v>310</v>
      </c>
      <c r="G23" s="218">
        <v>360</v>
      </c>
      <c r="H23" s="218">
        <v>510</v>
      </c>
      <c r="I23" s="218">
        <v>400</v>
      </c>
      <c r="J23" s="218">
        <v>210</v>
      </c>
      <c r="K23" s="218">
        <v>100</v>
      </c>
      <c r="L23" s="219">
        <v>80</v>
      </c>
    </row>
    <row r="24" spans="2:12">
      <c r="B24" s="95" t="s">
        <v>129</v>
      </c>
      <c r="C24" s="52" t="s">
        <v>130</v>
      </c>
      <c r="D24" s="52"/>
      <c r="E24" s="217">
        <v>416280</v>
      </c>
      <c r="F24" s="218">
        <v>114060</v>
      </c>
      <c r="G24" s="218">
        <v>116840</v>
      </c>
      <c r="H24" s="218">
        <v>78500</v>
      </c>
      <c r="I24" s="218">
        <v>72310</v>
      </c>
      <c r="J24" s="218">
        <v>23490</v>
      </c>
      <c r="K24" s="218">
        <v>7150</v>
      </c>
      <c r="L24" s="219">
        <v>3930</v>
      </c>
    </row>
    <row r="25" spans="2:12">
      <c r="B25" s="96" t="s">
        <v>119</v>
      </c>
      <c r="C25" s="93" t="s">
        <v>120</v>
      </c>
      <c r="D25" s="52"/>
      <c r="E25" s="217">
        <v>78690</v>
      </c>
      <c r="F25" s="218">
        <v>42060</v>
      </c>
      <c r="G25" s="218">
        <v>17840</v>
      </c>
      <c r="H25" s="218">
        <v>8860</v>
      </c>
      <c r="I25" s="218">
        <v>6400</v>
      </c>
      <c r="J25" s="218">
        <v>1410</v>
      </c>
      <c r="K25" s="218">
        <v>350</v>
      </c>
      <c r="L25" s="219">
        <v>1760</v>
      </c>
    </row>
    <row r="26" spans="2:12">
      <c r="B26" s="96" t="s">
        <v>121</v>
      </c>
      <c r="C26" s="52" t="s">
        <v>122</v>
      </c>
      <c r="D26" s="52"/>
      <c r="E26" s="217">
        <v>150360</v>
      </c>
      <c r="F26" s="218">
        <v>49210</v>
      </c>
      <c r="G26" s="218">
        <v>51130</v>
      </c>
      <c r="H26" s="218">
        <v>21480</v>
      </c>
      <c r="I26" s="218">
        <v>19640</v>
      </c>
      <c r="J26" s="218">
        <v>6000</v>
      </c>
      <c r="K26" s="218">
        <v>2280</v>
      </c>
      <c r="L26" s="219">
        <v>610</v>
      </c>
    </row>
    <row r="27" spans="2:12">
      <c r="B27" s="96" t="s">
        <v>123</v>
      </c>
      <c r="C27" s="52"/>
      <c r="D27" s="52"/>
      <c r="E27" s="217">
        <v>93200</v>
      </c>
      <c r="F27" s="218">
        <v>14710</v>
      </c>
      <c r="G27" s="218">
        <v>26650</v>
      </c>
      <c r="H27" s="218">
        <v>22660</v>
      </c>
      <c r="I27" s="218">
        <v>20360</v>
      </c>
      <c r="J27" s="218">
        <v>6440</v>
      </c>
      <c r="K27" s="218">
        <v>1830</v>
      </c>
      <c r="L27" s="219">
        <v>550</v>
      </c>
    </row>
    <row r="28" spans="2:12">
      <c r="B28" s="96" t="s">
        <v>124</v>
      </c>
      <c r="C28" s="52"/>
      <c r="D28" s="52"/>
      <c r="E28" s="217">
        <v>65520</v>
      </c>
      <c r="F28" s="218">
        <v>5490</v>
      </c>
      <c r="G28" s="218">
        <v>15440</v>
      </c>
      <c r="H28" s="218">
        <v>18110</v>
      </c>
      <c r="I28" s="218">
        <v>18140</v>
      </c>
      <c r="J28" s="218">
        <v>5800</v>
      </c>
      <c r="K28" s="218">
        <v>1690</v>
      </c>
      <c r="L28" s="219">
        <v>860</v>
      </c>
    </row>
    <row r="29" spans="2:12">
      <c r="B29" s="96" t="s">
        <v>125</v>
      </c>
      <c r="C29" s="52"/>
      <c r="D29" s="52"/>
      <c r="E29" s="217">
        <v>21450</v>
      </c>
      <c r="F29" s="218">
        <v>1910</v>
      </c>
      <c r="G29" s="218">
        <v>4300</v>
      </c>
      <c r="H29" s="218">
        <v>5930</v>
      </c>
      <c r="I29" s="218">
        <v>5590</v>
      </c>
      <c r="J29" s="218">
        <v>2910</v>
      </c>
      <c r="K29" s="218">
        <v>720</v>
      </c>
      <c r="L29" s="219">
        <v>100</v>
      </c>
    </row>
    <row r="30" spans="2:12">
      <c r="B30" s="96" t="s">
        <v>126</v>
      </c>
      <c r="C30" s="52"/>
      <c r="D30" s="52"/>
      <c r="E30" s="217">
        <v>5450</v>
      </c>
      <c r="F30" s="218">
        <v>440</v>
      </c>
      <c r="G30" s="218">
        <v>1190</v>
      </c>
      <c r="H30" s="218">
        <v>1030</v>
      </c>
      <c r="I30" s="218">
        <v>1800</v>
      </c>
      <c r="J30" s="218">
        <v>750</v>
      </c>
      <c r="K30" s="218">
        <v>200</v>
      </c>
      <c r="L30" s="219">
        <v>40</v>
      </c>
    </row>
    <row r="31" spans="2:12">
      <c r="B31" s="96" t="s">
        <v>127</v>
      </c>
      <c r="C31" s="93" t="s">
        <v>128</v>
      </c>
      <c r="D31" s="52"/>
      <c r="E31" s="217">
        <v>1620</v>
      </c>
      <c r="F31" s="218">
        <v>240</v>
      </c>
      <c r="G31" s="218">
        <v>300</v>
      </c>
      <c r="H31" s="218">
        <v>430</v>
      </c>
      <c r="I31" s="218">
        <v>380</v>
      </c>
      <c r="J31" s="218">
        <v>190</v>
      </c>
      <c r="K31" s="218">
        <v>70</v>
      </c>
      <c r="L31" s="219">
        <v>20</v>
      </c>
    </row>
    <row r="32" spans="2:12">
      <c r="B32" s="95" t="s">
        <v>131</v>
      </c>
      <c r="C32" s="52" t="s">
        <v>132</v>
      </c>
      <c r="D32" s="52"/>
      <c r="E32" s="148">
        <v>399610</v>
      </c>
      <c r="F32" s="149">
        <v>220160</v>
      </c>
      <c r="G32" s="149">
        <v>112350</v>
      </c>
      <c r="H32" s="149">
        <v>36320</v>
      </c>
      <c r="I32" s="149">
        <v>16900</v>
      </c>
      <c r="J32" s="149">
        <v>3940</v>
      </c>
      <c r="K32" s="149">
        <v>720</v>
      </c>
      <c r="L32" s="150">
        <v>9210</v>
      </c>
    </row>
    <row r="33" spans="2:17">
      <c r="B33" s="96" t="s">
        <v>119</v>
      </c>
      <c r="C33" s="93" t="s">
        <v>120</v>
      </c>
      <c r="D33" s="52"/>
      <c r="E33" s="148">
        <v>224060</v>
      </c>
      <c r="F33" s="149">
        <v>150650</v>
      </c>
      <c r="G33" s="149">
        <v>49140</v>
      </c>
      <c r="H33" s="149">
        <v>10880</v>
      </c>
      <c r="I33" s="149">
        <v>4600</v>
      </c>
      <c r="J33" s="149">
        <v>1200</v>
      </c>
      <c r="K33" s="149">
        <v>130</v>
      </c>
      <c r="L33" s="150">
        <v>7470</v>
      </c>
    </row>
    <row r="34" spans="2:17">
      <c r="B34" s="96" t="s">
        <v>121</v>
      </c>
      <c r="C34" s="52" t="s">
        <v>122</v>
      </c>
      <c r="D34" s="52"/>
      <c r="E34" s="148">
        <v>87650</v>
      </c>
      <c r="F34" s="149">
        <v>42870</v>
      </c>
      <c r="G34" s="149">
        <v>28780</v>
      </c>
      <c r="H34" s="149">
        <v>9350</v>
      </c>
      <c r="I34" s="149">
        <v>4390</v>
      </c>
      <c r="J34" s="149">
        <v>920</v>
      </c>
      <c r="K34" s="149">
        <v>260</v>
      </c>
      <c r="L34" s="150">
        <v>1090</v>
      </c>
    </row>
    <row r="35" spans="2:17">
      <c r="B35" s="96" t="s">
        <v>123</v>
      </c>
      <c r="C35" s="52"/>
      <c r="D35" s="52"/>
      <c r="E35" s="148">
        <v>48730</v>
      </c>
      <c r="F35" s="149">
        <v>17160</v>
      </c>
      <c r="G35" s="149">
        <v>19230</v>
      </c>
      <c r="H35" s="149">
        <v>7520</v>
      </c>
      <c r="I35" s="149">
        <v>3570</v>
      </c>
      <c r="J35" s="149">
        <v>830</v>
      </c>
      <c r="K35" s="149">
        <v>130</v>
      </c>
      <c r="L35" s="150">
        <v>280</v>
      </c>
    </row>
    <row r="36" spans="2:17">
      <c r="B36" s="96" t="s">
        <v>124</v>
      </c>
      <c r="C36" s="52"/>
      <c r="D36" s="52"/>
      <c r="E36" s="148">
        <v>29960</v>
      </c>
      <c r="F36" s="149">
        <v>7150</v>
      </c>
      <c r="G36" s="149">
        <v>11620</v>
      </c>
      <c r="H36" s="149">
        <v>6570</v>
      </c>
      <c r="I36" s="149">
        <v>3490</v>
      </c>
      <c r="J36" s="149">
        <v>770</v>
      </c>
      <c r="K36" s="149">
        <v>120</v>
      </c>
      <c r="L36" s="150">
        <v>260</v>
      </c>
    </row>
    <row r="37" spans="2:17">
      <c r="B37" s="96" t="s">
        <v>125</v>
      </c>
      <c r="C37" s="52"/>
      <c r="D37" s="52"/>
      <c r="E37" s="148">
        <v>7180</v>
      </c>
      <c r="F37" s="149">
        <v>1990</v>
      </c>
      <c r="G37" s="149">
        <v>2870</v>
      </c>
      <c r="H37" s="149">
        <v>1410</v>
      </c>
      <c r="I37" s="149">
        <v>670</v>
      </c>
      <c r="J37" s="149">
        <v>170</v>
      </c>
      <c r="K37" s="149">
        <v>30</v>
      </c>
      <c r="L37" s="150">
        <v>50</v>
      </c>
    </row>
    <row r="38" spans="2:17">
      <c r="B38" s="96" t="s">
        <v>126</v>
      </c>
      <c r="C38" s="52"/>
      <c r="D38" s="52"/>
      <c r="E38" s="148">
        <v>1710</v>
      </c>
      <c r="F38" s="149">
        <v>290</v>
      </c>
      <c r="G38" s="149">
        <v>660</v>
      </c>
      <c r="H38" s="149">
        <v>510</v>
      </c>
      <c r="I38" s="149">
        <v>160</v>
      </c>
      <c r="J38" s="149">
        <v>40</v>
      </c>
      <c r="K38" s="149">
        <v>30</v>
      </c>
      <c r="L38" s="150">
        <v>20</v>
      </c>
    </row>
    <row r="39" spans="2:17" ht="14.25" thickBot="1">
      <c r="B39" s="96" t="s">
        <v>127</v>
      </c>
      <c r="C39" s="93" t="s">
        <v>128</v>
      </c>
      <c r="D39" s="52"/>
      <c r="E39" s="151">
        <v>320</v>
      </c>
      <c r="F39" s="152">
        <v>70</v>
      </c>
      <c r="G39" s="152">
        <v>60</v>
      </c>
      <c r="H39" s="152">
        <v>90</v>
      </c>
      <c r="I39" s="152">
        <v>30</v>
      </c>
      <c r="J39" s="152">
        <v>20</v>
      </c>
      <c r="K39" s="152">
        <v>20</v>
      </c>
      <c r="L39" s="153">
        <v>40</v>
      </c>
    </row>
    <row r="42" spans="2:17" ht="20.100000000000001" customHeight="1">
      <c r="B42" s="10" t="s">
        <v>173</v>
      </c>
    </row>
    <row r="43" spans="2:17">
      <c r="B43" s="268" t="s">
        <v>101</v>
      </c>
      <c r="C43" s="268"/>
      <c r="D43" s="269"/>
      <c r="E43" s="17" t="s">
        <v>14</v>
      </c>
      <c r="F43" s="97" t="s">
        <v>133</v>
      </c>
      <c r="G43" s="98"/>
      <c r="H43" s="99"/>
      <c r="I43" s="97" t="s">
        <v>134</v>
      </c>
      <c r="J43" s="98"/>
      <c r="K43" s="98"/>
      <c r="L43" s="100" t="s">
        <v>98</v>
      </c>
      <c r="M43" s="101"/>
      <c r="N43" s="101"/>
      <c r="O43" s="102"/>
      <c r="P43" s="102"/>
      <c r="Q43" s="102"/>
    </row>
    <row r="44" spans="2:17">
      <c r="B44" s="270"/>
      <c r="C44" s="270"/>
      <c r="D44" s="271"/>
      <c r="E44" s="18"/>
      <c r="F44" s="273" t="s">
        <v>91</v>
      </c>
      <c r="G44" s="273" t="s">
        <v>90</v>
      </c>
      <c r="H44" s="273" t="s">
        <v>135</v>
      </c>
      <c r="I44" s="97" t="s">
        <v>136</v>
      </c>
      <c r="J44" s="97"/>
      <c r="K44" s="103"/>
      <c r="L44" s="16" t="s">
        <v>137</v>
      </c>
      <c r="M44" s="97"/>
      <c r="N44" s="104"/>
      <c r="O44" s="105" t="s">
        <v>138</v>
      </c>
      <c r="P44" s="97"/>
      <c r="Q44" s="97"/>
    </row>
    <row r="45" spans="2:17" ht="13.5" customHeight="1">
      <c r="B45" s="270"/>
      <c r="C45" s="270"/>
      <c r="D45" s="271"/>
      <c r="E45" s="18"/>
      <c r="F45" s="276"/>
      <c r="G45" s="276"/>
      <c r="H45" s="274"/>
      <c r="I45" s="273" t="s">
        <v>91</v>
      </c>
      <c r="J45" s="273" t="s">
        <v>90</v>
      </c>
      <c r="K45" s="273" t="s">
        <v>139</v>
      </c>
      <c r="L45" s="273" t="s">
        <v>91</v>
      </c>
      <c r="M45" s="273" t="s">
        <v>90</v>
      </c>
      <c r="N45" s="273" t="s">
        <v>139</v>
      </c>
      <c r="O45" s="273" t="s">
        <v>91</v>
      </c>
      <c r="P45" s="273" t="s">
        <v>90</v>
      </c>
      <c r="Q45" s="277" t="s">
        <v>139</v>
      </c>
    </row>
    <row r="46" spans="2:17" ht="13.5" customHeight="1">
      <c r="B46" s="270"/>
      <c r="C46" s="270"/>
      <c r="D46" s="271"/>
      <c r="E46" s="18"/>
      <c r="F46" s="18"/>
      <c r="G46" s="106"/>
      <c r="H46" s="274"/>
      <c r="I46" s="276"/>
      <c r="J46" s="276"/>
      <c r="K46" s="274"/>
      <c r="L46" s="275"/>
      <c r="M46" s="275"/>
      <c r="N46" s="274"/>
      <c r="O46" s="276"/>
      <c r="P46" s="276"/>
      <c r="Q46" s="278"/>
    </row>
    <row r="47" spans="2:17">
      <c r="B47" s="270"/>
      <c r="C47" s="270"/>
      <c r="D47" s="271"/>
      <c r="E47" s="18"/>
      <c r="F47" s="18"/>
      <c r="G47" s="106"/>
      <c r="H47" s="274"/>
      <c r="I47" s="18"/>
      <c r="J47" s="107"/>
      <c r="K47" s="274"/>
      <c r="L47" s="108"/>
      <c r="M47" s="109"/>
      <c r="N47" s="274"/>
      <c r="O47" s="18"/>
      <c r="P47" s="109"/>
      <c r="Q47" s="278"/>
    </row>
    <row r="48" spans="2:17" ht="13.5" customHeight="1">
      <c r="B48" s="270"/>
      <c r="C48" s="270"/>
      <c r="D48" s="271"/>
      <c r="E48" s="110"/>
      <c r="F48" s="110"/>
      <c r="G48" s="111"/>
      <c r="H48" s="276"/>
      <c r="I48" s="112"/>
      <c r="J48" s="70"/>
      <c r="K48" s="274"/>
      <c r="L48" s="113"/>
      <c r="M48" s="113"/>
      <c r="N48" s="274"/>
      <c r="O48" s="112"/>
      <c r="P48" s="113"/>
      <c r="Q48" s="278"/>
    </row>
    <row r="49" spans="2:17">
      <c r="B49" s="270"/>
      <c r="C49" s="270"/>
      <c r="D49" s="271"/>
      <c r="E49" s="114"/>
      <c r="F49" s="115"/>
      <c r="G49" s="115"/>
      <c r="H49" s="115"/>
      <c r="I49" s="18"/>
      <c r="J49" s="116"/>
      <c r="K49" s="276"/>
      <c r="L49" s="116"/>
      <c r="M49" s="116"/>
      <c r="N49" s="275"/>
      <c r="O49" s="116"/>
      <c r="P49" s="116"/>
      <c r="Q49" s="278"/>
    </row>
    <row r="50" spans="2:17">
      <c r="B50" s="252" t="s">
        <v>89</v>
      </c>
      <c r="C50" s="253"/>
      <c r="D50" s="254"/>
      <c r="E50" s="117"/>
      <c r="F50" s="20"/>
      <c r="G50" s="20"/>
      <c r="H50" s="20"/>
      <c r="I50" s="20"/>
      <c r="J50" s="20"/>
      <c r="K50" s="20"/>
      <c r="L50" s="20"/>
      <c r="M50" s="20"/>
      <c r="N50" s="20"/>
      <c r="O50" s="20"/>
      <c r="P50" s="20"/>
      <c r="Q50" s="118"/>
    </row>
    <row r="51" spans="2:17">
      <c r="B51" s="253"/>
      <c r="C51" s="253"/>
      <c r="D51" s="254"/>
      <c r="E51" s="117"/>
      <c r="F51" s="20"/>
      <c r="G51" s="20"/>
      <c r="H51" s="20"/>
      <c r="I51" s="20"/>
      <c r="J51" s="20"/>
      <c r="K51" s="20"/>
      <c r="L51" s="20"/>
      <c r="M51" s="20"/>
      <c r="N51" s="20"/>
      <c r="O51" s="20"/>
      <c r="P51" s="20"/>
      <c r="Q51" s="118"/>
    </row>
    <row r="52" spans="2:17" ht="13.5" customHeight="1">
      <c r="B52" s="253"/>
      <c r="C52" s="253"/>
      <c r="D52" s="254"/>
      <c r="E52" s="117"/>
      <c r="F52" s="20"/>
      <c r="G52" s="20"/>
      <c r="H52" s="20"/>
      <c r="I52" s="20"/>
      <c r="J52" s="20"/>
      <c r="K52" s="20"/>
      <c r="L52" s="20"/>
      <c r="M52" s="20"/>
      <c r="N52" s="20"/>
      <c r="O52" s="20"/>
      <c r="P52" s="20"/>
      <c r="Q52" s="118"/>
    </row>
    <row r="53" spans="2:17">
      <c r="B53" s="253"/>
      <c r="C53" s="253"/>
      <c r="D53" s="254"/>
      <c r="E53" s="19"/>
      <c r="F53" s="279" t="s">
        <v>140</v>
      </c>
      <c r="G53" s="279" t="s">
        <v>141</v>
      </c>
      <c r="H53" s="119"/>
      <c r="I53" s="279" t="s">
        <v>140</v>
      </c>
      <c r="J53" s="279" t="s">
        <v>141</v>
      </c>
      <c r="K53" s="119"/>
      <c r="L53" s="279" t="s">
        <v>140</v>
      </c>
      <c r="M53" s="279" t="s">
        <v>141</v>
      </c>
      <c r="N53" s="119"/>
      <c r="O53" s="279" t="s">
        <v>140</v>
      </c>
      <c r="P53" s="279" t="s">
        <v>141</v>
      </c>
      <c r="Q53" s="50"/>
    </row>
    <row r="54" spans="2:17">
      <c r="B54" s="253"/>
      <c r="C54" s="253"/>
      <c r="D54" s="254"/>
      <c r="E54" s="19"/>
      <c r="F54" s="279"/>
      <c r="G54" s="279"/>
      <c r="H54" s="279" t="s">
        <v>142</v>
      </c>
      <c r="I54" s="279"/>
      <c r="J54" s="279"/>
      <c r="K54" s="279" t="s">
        <v>142</v>
      </c>
      <c r="L54" s="279"/>
      <c r="M54" s="279"/>
      <c r="N54" s="279" t="s">
        <v>142</v>
      </c>
      <c r="O54" s="279"/>
      <c r="P54" s="279"/>
      <c r="Q54" s="272" t="s">
        <v>142</v>
      </c>
    </row>
    <row r="55" spans="2:17">
      <c r="B55" s="253"/>
      <c r="C55" s="253"/>
      <c r="D55" s="254"/>
      <c r="E55" s="19" t="s">
        <v>10</v>
      </c>
      <c r="F55" s="279"/>
      <c r="G55" s="279"/>
      <c r="H55" s="279"/>
      <c r="I55" s="279"/>
      <c r="J55" s="279"/>
      <c r="K55" s="279"/>
      <c r="L55" s="279"/>
      <c r="M55" s="279"/>
      <c r="N55" s="279"/>
      <c r="O55" s="279"/>
      <c r="P55" s="279"/>
      <c r="Q55" s="272"/>
    </row>
    <row r="56" spans="2:17" ht="14.25" thickBot="1">
      <c r="B56" s="255"/>
      <c r="C56" s="255"/>
      <c r="D56" s="256"/>
      <c r="E56" s="120" t="s">
        <v>11</v>
      </c>
      <c r="F56" s="120"/>
      <c r="G56" s="120"/>
      <c r="H56" s="121"/>
      <c r="I56" s="122"/>
      <c r="J56" s="123"/>
      <c r="K56" s="120"/>
      <c r="L56" s="124"/>
      <c r="M56" s="122"/>
      <c r="N56" s="119"/>
      <c r="O56" s="119"/>
      <c r="P56" s="50"/>
      <c r="Q56" s="50"/>
    </row>
    <row r="57" spans="2:17" ht="7.5" customHeight="1">
      <c r="E57" s="162"/>
      <c r="F57" s="163"/>
      <c r="G57" s="163"/>
      <c r="H57" s="163"/>
      <c r="I57" s="163"/>
      <c r="J57" s="163"/>
      <c r="K57" s="163"/>
      <c r="L57" s="163"/>
      <c r="M57" s="163"/>
      <c r="N57" s="163"/>
      <c r="O57" s="163"/>
      <c r="P57" s="163"/>
      <c r="Q57" s="164"/>
    </row>
    <row r="58" spans="2:17">
      <c r="B58" s="147" t="s">
        <v>36</v>
      </c>
      <c r="C58" s="53" t="s">
        <v>86</v>
      </c>
      <c r="D58" s="22"/>
      <c r="E58" s="165"/>
      <c r="F58" s="23"/>
      <c r="G58" s="23"/>
      <c r="H58" s="23"/>
      <c r="I58" s="23"/>
      <c r="J58" s="23"/>
      <c r="K58" s="23"/>
      <c r="L58" s="23"/>
      <c r="M58" s="23"/>
      <c r="N58" s="41"/>
      <c r="O58" s="41"/>
      <c r="P58" s="41"/>
      <c r="Q58" s="178"/>
    </row>
    <row r="59" spans="2:17">
      <c r="B59" s="51" t="s">
        <v>85</v>
      </c>
      <c r="C59" s="22" t="s">
        <v>117</v>
      </c>
      <c r="D59" s="22" t="s">
        <v>150</v>
      </c>
      <c r="E59" s="166">
        <v>841230</v>
      </c>
      <c r="F59" s="220">
        <v>759530</v>
      </c>
      <c r="G59" s="220">
        <v>56370</v>
      </c>
      <c r="H59" s="220">
        <v>669940</v>
      </c>
      <c r="I59" s="220">
        <v>475710</v>
      </c>
      <c r="J59" s="220">
        <v>340190</v>
      </c>
      <c r="K59" s="220">
        <v>442590</v>
      </c>
      <c r="L59" s="220">
        <v>247180</v>
      </c>
      <c r="M59" s="220">
        <v>265750</v>
      </c>
      <c r="N59" s="234">
        <v>224150</v>
      </c>
      <c r="O59" s="234">
        <v>228530</v>
      </c>
      <c r="P59" s="234">
        <v>74440</v>
      </c>
      <c r="Q59" s="235">
        <v>218440</v>
      </c>
    </row>
    <row r="60" spans="2:17">
      <c r="B60" s="51" t="s">
        <v>82</v>
      </c>
      <c r="C60" s="22" t="s">
        <v>151</v>
      </c>
      <c r="D60" s="22"/>
      <c r="E60" s="166"/>
      <c r="F60" s="220"/>
      <c r="G60" s="220"/>
      <c r="H60" s="220"/>
      <c r="I60" s="220"/>
      <c r="J60" s="220"/>
      <c r="K60" s="220"/>
      <c r="L60" s="220"/>
      <c r="M60" s="220"/>
      <c r="N60" s="234"/>
      <c r="O60" s="234"/>
      <c r="P60" s="234"/>
      <c r="Q60" s="235"/>
    </row>
    <row r="61" spans="2:17">
      <c r="B61" s="51" t="s">
        <v>80</v>
      </c>
      <c r="C61" s="22" t="s">
        <v>152</v>
      </c>
      <c r="D61" s="22"/>
      <c r="E61" s="166">
        <v>416280</v>
      </c>
      <c r="F61" s="220">
        <v>414010</v>
      </c>
      <c r="G61" s="220">
        <v>2270</v>
      </c>
      <c r="H61" s="220">
        <v>401200</v>
      </c>
      <c r="I61" s="220">
        <v>332120</v>
      </c>
      <c r="J61" s="220">
        <v>84170</v>
      </c>
      <c r="K61" s="220">
        <v>323470</v>
      </c>
      <c r="L61" s="220">
        <v>116110</v>
      </c>
      <c r="M61" s="220">
        <v>25680</v>
      </c>
      <c r="N61" s="234">
        <v>115250</v>
      </c>
      <c r="O61" s="234">
        <v>216000</v>
      </c>
      <c r="P61" s="234">
        <v>58490</v>
      </c>
      <c r="Q61" s="235">
        <v>208220</v>
      </c>
    </row>
    <row r="62" spans="2:17">
      <c r="B62" s="51" t="s">
        <v>78</v>
      </c>
      <c r="C62" s="22" t="s">
        <v>132</v>
      </c>
      <c r="D62" s="22"/>
      <c r="E62" s="167">
        <v>399610</v>
      </c>
      <c r="F62" s="220">
        <v>345520</v>
      </c>
      <c r="G62" s="220">
        <v>54090</v>
      </c>
      <c r="H62" s="220">
        <v>268730</v>
      </c>
      <c r="I62" s="220">
        <v>143590</v>
      </c>
      <c r="J62" s="220">
        <v>256030</v>
      </c>
      <c r="K62" s="220">
        <v>119120</v>
      </c>
      <c r="L62" s="220">
        <v>131060</v>
      </c>
      <c r="M62" s="220">
        <v>240070</v>
      </c>
      <c r="N62" s="234">
        <v>108900</v>
      </c>
      <c r="O62" s="234">
        <v>12530</v>
      </c>
      <c r="P62" s="234">
        <v>15950</v>
      </c>
      <c r="Q62" s="235">
        <v>10220</v>
      </c>
    </row>
    <row r="63" spans="2:17">
      <c r="B63" s="51" t="s">
        <v>76</v>
      </c>
      <c r="C63" s="22" t="s">
        <v>153</v>
      </c>
      <c r="D63" s="22"/>
      <c r="E63" s="166">
        <v>31660</v>
      </c>
      <c r="F63" s="220">
        <v>29810</v>
      </c>
      <c r="G63" s="220">
        <v>1850</v>
      </c>
      <c r="H63" s="220">
        <v>25040</v>
      </c>
      <c r="I63" s="220">
        <v>16450</v>
      </c>
      <c r="J63" s="220">
        <v>15220</v>
      </c>
      <c r="K63" s="220">
        <v>14490</v>
      </c>
      <c r="L63" s="220">
        <v>16450</v>
      </c>
      <c r="M63" s="220">
        <v>15200</v>
      </c>
      <c r="N63" s="234">
        <v>14490</v>
      </c>
      <c r="O63" s="234" t="s">
        <v>9</v>
      </c>
      <c r="P63" s="234">
        <v>20</v>
      </c>
      <c r="Q63" s="235" t="s">
        <v>9</v>
      </c>
    </row>
    <row r="64" spans="2:17">
      <c r="B64" s="51" t="s">
        <v>143</v>
      </c>
      <c r="C64" s="22" t="s">
        <v>154</v>
      </c>
      <c r="D64" s="22"/>
      <c r="E64" s="166">
        <v>6650</v>
      </c>
      <c r="F64" s="220">
        <v>6230</v>
      </c>
      <c r="G64" s="220">
        <v>420</v>
      </c>
      <c r="H64" s="220">
        <v>6100</v>
      </c>
      <c r="I64" s="220">
        <v>3320</v>
      </c>
      <c r="J64" s="220">
        <v>3330</v>
      </c>
      <c r="K64" s="220">
        <v>3320</v>
      </c>
      <c r="L64" s="220">
        <v>3320</v>
      </c>
      <c r="M64" s="220">
        <v>3330</v>
      </c>
      <c r="N64" s="234">
        <v>3320</v>
      </c>
      <c r="O64" s="234" t="s">
        <v>9</v>
      </c>
      <c r="P64" s="234" t="s">
        <v>9</v>
      </c>
      <c r="Q64" s="235" t="s">
        <v>9</v>
      </c>
    </row>
    <row r="65" spans="2:17">
      <c r="B65" s="51" t="s">
        <v>71</v>
      </c>
      <c r="C65" s="22" t="s">
        <v>155</v>
      </c>
      <c r="D65" s="22"/>
      <c r="E65" s="167">
        <v>138800</v>
      </c>
      <c r="F65" s="220">
        <v>113860</v>
      </c>
      <c r="G65" s="220">
        <v>24940</v>
      </c>
      <c r="H65" s="220">
        <v>69150</v>
      </c>
      <c r="I65" s="220">
        <v>38510</v>
      </c>
      <c r="J65" s="220">
        <v>100300</v>
      </c>
      <c r="K65" s="220">
        <v>25560</v>
      </c>
      <c r="L65" s="220">
        <v>27560</v>
      </c>
      <c r="M65" s="220">
        <v>85340</v>
      </c>
      <c r="N65" s="234">
        <v>16820</v>
      </c>
      <c r="O65" s="234">
        <v>10950</v>
      </c>
      <c r="P65" s="234">
        <v>14960</v>
      </c>
      <c r="Q65" s="235">
        <v>8740</v>
      </c>
    </row>
    <row r="66" spans="2:17">
      <c r="B66" s="51" t="s">
        <v>69</v>
      </c>
      <c r="C66" s="22" t="s">
        <v>156</v>
      </c>
      <c r="D66" s="22"/>
      <c r="E66" s="167">
        <v>204030</v>
      </c>
      <c r="F66" s="220">
        <v>178430</v>
      </c>
      <c r="G66" s="220">
        <v>25600</v>
      </c>
      <c r="H66" s="220">
        <v>153680</v>
      </c>
      <c r="I66" s="220">
        <v>76500</v>
      </c>
      <c r="J66" s="220">
        <v>127530</v>
      </c>
      <c r="K66" s="220">
        <v>68140</v>
      </c>
      <c r="L66" s="220">
        <v>76020</v>
      </c>
      <c r="M66" s="220">
        <v>127200</v>
      </c>
      <c r="N66" s="234">
        <v>67670</v>
      </c>
      <c r="O66" s="234">
        <v>470</v>
      </c>
      <c r="P66" s="234">
        <v>330</v>
      </c>
      <c r="Q66" s="235">
        <v>470</v>
      </c>
    </row>
    <row r="67" spans="2:17" ht="14.25" thickBot="1">
      <c r="B67" s="51" t="s">
        <v>67</v>
      </c>
      <c r="C67" s="22" t="s">
        <v>157</v>
      </c>
      <c r="D67" s="22"/>
      <c r="E67" s="168">
        <v>18470</v>
      </c>
      <c r="F67" s="222">
        <v>17180</v>
      </c>
      <c r="G67" s="222">
        <v>1280</v>
      </c>
      <c r="H67" s="222">
        <v>14760</v>
      </c>
      <c r="I67" s="222">
        <v>8820</v>
      </c>
      <c r="J67" s="222">
        <v>9650</v>
      </c>
      <c r="K67" s="222">
        <v>7610</v>
      </c>
      <c r="L67" s="222">
        <v>7710</v>
      </c>
      <c r="M67" s="222">
        <v>9000</v>
      </c>
      <c r="N67" s="236">
        <v>6590</v>
      </c>
      <c r="O67" s="236">
        <v>1110</v>
      </c>
      <c r="P67" s="236">
        <v>650</v>
      </c>
      <c r="Q67" s="237">
        <v>1010</v>
      </c>
    </row>
    <row r="70" spans="2:17" ht="20.100000000000001" customHeight="1">
      <c r="D70" s="137" t="s">
        <v>146</v>
      </c>
      <c r="E70" s="182">
        <f>SUM(E65:E66)/E$62</f>
        <v>0.85791146367708515</v>
      </c>
    </row>
    <row r="72" spans="2:17" ht="20.100000000000001" customHeight="1">
      <c r="B72" s="196" t="s">
        <v>174</v>
      </c>
    </row>
    <row r="73" spans="2:17">
      <c r="E73" s="69" t="s">
        <v>103</v>
      </c>
      <c r="F73" s="72" t="s">
        <v>104</v>
      </c>
      <c r="G73" s="73"/>
      <c r="H73" s="74"/>
      <c r="I73" s="73"/>
      <c r="J73" s="73"/>
      <c r="K73" s="73"/>
      <c r="L73" s="156"/>
    </row>
    <row r="74" spans="2:17">
      <c r="E74" s="154"/>
      <c r="F74" s="155" t="s">
        <v>105</v>
      </c>
      <c r="G74" s="155" t="s">
        <v>106</v>
      </c>
      <c r="H74" s="155" t="s">
        <v>107</v>
      </c>
      <c r="I74" s="155" t="s">
        <v>108</v>
      </c>
      <c r="J74" s="155" t="s">
        <v>109</v>
      </c>
      <c r="K74" s="155" t="s">
        <v>110</v>
      </c>
      <c r="L74" s="155" t="s">
        <v>111</v>
      </c>
    </row>
    <row r="75" spans="2:17">
      <c r="B75" s="95" t="s">
        <v>131</v>
      </c>
      <c r="C75" s="52" t="s">
        <v>132</v>
      </c>
      <c r="D75" s="52"/>
      <c r="E75" s="169">
        <f>IFERROR(E32*$E$70,0)</f>
        <v>342830</v>
      </c>
      <c r="F75" s="170">
        <f t="shared" ref="F75:L75" si="0">IFERROR(F32*$E$70,0)</f>
        <v>188877.78784314706</v>
      </c>
      <c r="G75" s="170">
        <f t="shared" si="0"/>
        <v>96386.352944120517</v>
      </c>
      <c r="H75" s="170">
        <f t="shared" si="0"/>
        <v>31159.344360751733</v>
      </c>
      <c r="I75" s="170">
        <f t="shared" si="0"/>
        <v>14498.703736142739</v>
      </c>
      <c r="J75" s="170">
        <f t="shared" si="0"/>
        <v>3380.1711668877156</v>
      </c>
      <c r="K75" s="170">
        <f t="shared" si="0"/>
        <v>617.69625384750134</v>
      </c>
      <c r="L75" s="171">
        <f t="shared" si="0"/>
        <v>7901.3645804659545</v>
      </c>
    </row>
    <row r="76" spans="2:17">
      <c r="B76" s="96" t="s">
        <v>119</v>
      </c>
      <c r="C76" s="93" t="s">
        <v>120</v>
      </c>
      <c r="D76" s="52"/>
      <c r="E76" s="172">
        <f t="shared" ref="E76:L82" si="1">IFERROR(E33*$E$70,0)</f>
        <v>192223.64255148769</v>
      </c>
      <c r="F76" s="173">
        <f t="shared" si="1"/>
        <v>129244.36200295288</v>
      </c>
      <c r="G76" s="173">
        <f t="shared" si="1"/>
        <v>42157.769325091962</v>
      </c>
      <c r="H76" s="173">
        <f t="shared" si="1"/>
        <v>9334.0767248066859</v>
      </c>
      <c r="I76" s="173">
        <f t="shared" si="1"/>
        <v>3946.3927329145918</v>
      </c>
      <c r="J76" s="173">
        <f t="shared" si="1"/>
        <v>1029.4937564125021</v>
      </c>
      <c r="K76" s="173">
        <f t="shared" si="1"/>
        <v>111.52849027802107</v>
      </c>
      <c r="L76" s="174">
        <f t="shared" si="1"/>
        <v>6408.5986336678261</v>
      </c>
    </row>
    <row r="77" spans="2:17">
      <c r="B77" s="96" t="s">
        <v>121</v>
      </c>
      <c r="C77" s="52" t="s">
        <v>122</v>
      </c>
      <c r="D77" s="52"/>
      <c r="E77" s="172">
        <f t="shared" si="1"/>
        <v>75195.939791296507</v>
      </c>
      <c r="F77" s="173">
        <f t="shared" si="1"/>
        <v>36778.664447836643</v>
      </c>
      <c r="G77" s="173">
        <f t="shared" si="1"/>
        <v>24690.69192462651</v>
      </c>
      <c r="H77" s="173">
        <f t="shared" si="1"/>
        <v>8021.4721853807459</v>
      </c>
      <c r="I77" s="173">
        <f t="shared" si="1"/>
        <v>3766.2313255424037</v>
      </c>
      <c r="J77" s="173">
        <f t="shared" si="1"/>
        <v>789.27854658291835</v>
      </c>
      <c r="K77" s="173">
        <f t="shared" si="1"/>
        <v>223.05698055604213</v>
      </c>
      <c r="L77" s="174">
        <f t="shared" si="1"/>
        <v>935.12349540802279</v>
      </c>
    </row>
    <row r="78" spans="2:17">
      <c r="B78" s="96" t="s">
        <v>123</v>
      </c>
      <c r="C78" s="52"/>
      <c r="D78" s="52"/>
      <c r="E78" s="172">
        <f t="shared" si="1"/>
        <v>41806.025624984359</v>
      </c>
      <c r="F78" s="173">
        <f t="shared" si="1"/>
        <v>14721.760716698782</v>
      </c>
      <c r="G78" s="173">
        <f t="shared" si="1"/>
        <v>16497.637446510347</v>
      </c>
      <c r="H78" s="173">
        <f t="shared" si="1"/>
        <v>6451.4942068516802</v>
      </c>
      <c r="I78" s="173">
        <f t="shared" si="1"/>
        <v>3062.7439253271941</v>
      </c>
      <c r="J78" s="173">
        <f t="shared" si="1"/>
        <v>712.06651485198063</v>
      </c>
      <c r="K78" s="173">
        <f t="shared" si="1"/>
        <v>111.52849027802107</v>
      </c>
      <c r="L78" s="174">
        <f t="shared" si="1"/>
        <v>240.21520982958384</v>
      </c>
    </row>
    <row r="79" spans="2:17">
      <c r="B79" s="96" t="s">
        <v>124</v>
      </c>
      <c r="C79" s="52"/>
      <c r="D79" s="52"/>
      <c r="E79" s="172">
        <f t="shared" si="1"/>
        <v>25703.027451765473</v>
      </c>
      <c r="F79" s="173">
        <f t="shared" si="1"/>
        <v>6134.0669652911592</v>
      </c>
      <c r="G79" s="173">
        <f t="shared" si="1"/>
        <v>9968.9312079277297</v>
      </c>
      <c r="H79" s="173">
        <f t="shared" si="1"/>
        <v>5636.4783163584498</v>
      </c>
      <c r="I79" s="173">
        <f t="shared" si="1"/>
        <v>2994.111008233027</v>
      </c>
      <c r="J79" s="173">
        <f t="shared" si="1"/>
        <v>660.59182703135559</v>
      </c>
      <c r="K79" s="173">
        <f t="shared" si="1"/>
        <v>102.94937564125021</v>
      </c>
      <c r="L79" s="174">
        <f t="shared" si="1"/>
        <v>223.05698055604213</v>
      </c>
    </row>
    <row r="80" spans="2:17">
      <c r="B80" s="96" t="s">
        <v>125</v>
      </c>
      <c r="C80" s="52"/>
      <c r="D80" s="52"/>
      <c r="E80" s="172">
        <f t="shared" si="1"/>
        <v>6159.8043092014714</v>
      </c>
      <c r="F80" s="173">
        <f t="shared" si="1"/>
        <v>1707.2438127173994</v>
      </c>
      <c r="G80" s="173">
        <f t="shared" si="1"/>
        <v>2462.2059007532343</v>
      </c>
      <c r="H80" s="173">
        <f t="shared" si="1"/>
        <v>1209.6551637846901</v>
      </c>
      <c r="I80" s="173">
        <f t="shared" si="1"/>
        <v>574.80068066364709</v>
      </c>
      <c r="J80" s="173">
        <f t="shared" si="1"/>
        <v>145.84494882510447</v>
      </c>
      <c r="K80" s="173">
        <f t="shared" si="1"/>
        <v>25.737343910312553</v>
      </c>
      <c r="L80" s="174">
        <f t="shared" si="1"/>
        <v>42.89557318385426</v>
      </c>
    </row>
    <row r="81" spans="2:12">
      <c r="B81" s="96" t="s">
        <v>126</v>
      </c>
      <c r="C81" s="52"/>
      <c r="D81" s="52"/>
      <c r="E81" s="172">
        <f t="shared" si="1"/>
        <v>1467.0286028878156</v>
      </c>
      <c r="F81" s="173">
        <f t="shared" si="1"/>
        <v>248.79432446635468</v>
      </c>
      <c r="G81" s="173">
        <f t="shared" si="1"/>
        <v>566.22156602687619</v>
      </c>
      <c r="H81" s="173">
        <f t="shared" si="1"/>
        <v>437.53484647531343</v>
      </c>
      <c r="I81" s="173">
        <f t="shared" si="1"/>
        <v>137.26583418833363</v>
      </c>
      <c r="J81" s="173">
        <f t="shared" si="1"/>
        <v>34.316458547083407</v>
      </c>
      <c r="K81" s="173">
        <f t="shared" si="1"/>
        <v>25.737343910312553</v>
      </c>
      <c r="L81" s="174">
        <f t="shared" si="1"/>
        <v>17.158229273541703</v>
      </c>
    </row>
    <row r="82" spans="2:12">
      <c r="B82" s="96" t="s">
        <v>127</v>
      </c>
      <c r="C82" s="93" t="s">
        <v>128</v>
      </c>
      <c r="D82" s="52"/>
      <c r="E82" s="175">
        <f t="shared" si="1"/>
        <v>274.53166837666726</v>
      </c>
      <c r="F82" s="176">
        <f t="shared" si="1"/>
        <v>60.05380245739596</v>
      </c>
      <c r="G82" s="176">
        <f t="shared" si="1"/>
        <v>51.474687820625107</v>
      </c>
      <c r="H82" s="176">
        <f t="shared" si="1"/>
        <v>77.212031730937667</v>
      </c>
      <c r="I82" s="176">
        <f t="shared" si="1"/>
        <v>25.737343910312553</v>
      </c>
      <c r="J82" s="176">
        <f t="shared" si="1"/>
        <v>17.158229273541703</v>
      </c>
      <c r="K82" s="176">
        <f t="shared" si="1"/>
        <v>17.158229273541703</v>
      </c>
      <c r="L82" s="177">
        <f t="shared" si="1"/>
        <v>34.316458547083407</v>
      </c>
    </row>
    <row r="86" spans="2:12" ht="20.100000000000001" customHeight="1">
      <c r="B86" s="196" t="s">
        <v>166</v>
      </c>
    </row>
    <row r="87" spans="2:12">
      <c r="E87" s="155" t="s">
        <v>103</v>
      </c>
      <c r="F87" s="251" t="s">
        <v>149</v>
      </c>
      <c r="G87" s="251"/>
      <c r="H87" s="251"/>
      <c r="I87" s="251"/>
      <c r="J87" s="251"/>
      <c r="K87" s="251"/>
      <c r="L87" s="251"/>
    </row>
    <row r="88" spans="2:12">
      <c r="E88" s="157"/>
      <c r="F88" s="158" t="s">
        <v>147</v>
      </c>
      <c r="G88" s="158">
        <v>2</v>
      </c>
      <c r="H88" s="158">
        <v>3</v>
      </c>
      <c r="I88" s="158">
        <v>4</v>
      </c>
      <c r="J88" s="158">
        <v>5</v>
      </c>
      <c r="K88" s="158">
        <v>6</v>
      </c>
      <c r="L88" s="158" t="s">
        <v>148</v>
      </c>
    </row>
    <row r="89" spans="2:12">
      <c r="B89" s="197" t="s">
        <v>103</v>
      </c>
      <c r="C89" s="197"/>
      <c r="D89" s="159"/>
      <c r="E89" s="238">
        <f t="array" ref="E89:L96">TRANSPOSE(E75:L82)</f>
        <v>342830</v>
      </c>
      <c r="F89" s="239">
        <v>192223.64255148769</v>
      </c>
      <c r="G89" s="239">
        <v>75195.939791296507</v>
      </c>
      <c r="H89" s="239">
        <v>41806.025624984359</v>
      </c>
      <c r="I89" s="239">
        <v>25703.027451765473</v>
      </c>
      <c r="J89" s="239">
        <v>6159.8043092014714</v>
      </c>
      <c r="K89" s="239">
        <v>1467.0286028878156</v>
      </c>
      <c r="L89" s="240">
        <v>274.53166837666726</v>
      </c>
    </row>
    <row r="90" spans="2:12">
      <c r="B90" s="197" t="s">
        <v>175</v>
      </c>
      <c r="C90" s="197" t="s">
        <v>113</v>
      </c>
      <c r="D90" s="160"/>
      <c r="E90" s="241">
        <v>188877.78784314706</v>
      </c>
      <c r="F90" s="242">
        <v>129244.36200295288</v>
      </c>
      <c r="G90" s="242">
        <v>36778.664447836643</v>
      </c>
      <c r="H90" s="242">
        <v>14721.760716698782</v>
      </c>
      <c r="I90" s="242">
        <v>6134.0669652911592</v>
      </c>
      <c r="J90" s="242">
        <v>1707.2438127173994</v>
      </c>
      <c r="K90" s="242">
        <v>248.79432446635468</v>
      </c>
      <c r="L90" s="243">
        <v>60.05380245739596</v>
      </c>
    </row>
    <row r="91" spans="2:12">
      <c r="B91" s="197" t="s">
        <v>176</v>
      </c>
      <c r="C91" s="197"/>
      <c r="D91" s="160"/>
      <c r="E91" s="241">
        <v>96386.352944120517</v>
      </c>
      <c r="F91" s="242">
        <v>42157.769325091962</v>
      </c>
      <c r="G91" s="242">
        <v>24690.69192462651</v>
      </c>
      <c r="H91" s="242">
        <v>16497.637446510347</v>
      </c>
      <c r="I91" s="242">
        <v>9968.9312079277297</v>
      </c>
      <c r="J91" s="242">
        <v>2462.2059007532343</v>
      </c>
      <c r="K91" s="242">
        <v>566.22156602687619</v>
      </c>
      <c r="L91" s="243">
        <v>51.474687820625107</v>
      </c>
    </row>
    <row r="92" spans="2:12">
      <c r="B92" s="197" t="s">
        <v>177</v>
      </c>
      <c r="C92" s="197"/>
      <c r="D92" s="160"/>
      <c r="E92" s="241">
        <v>31159.344360751733</v>
      </c>
      <c r="F92" s="242">
        <v>9334.0767248066859</v>
      </c>
      <c r="G92" s="242">
        <v>8021.4721853807459</v>
      </c>
      <c r="H92" s="242">
        <v>6451.4942068516802</v>
      </c>
      <c r="I92" s="242">
        <v>5636.4783163584498</v>
      </c>
      <c r="J92" s="242">
        <v>1209.6551637846901</v>
      </c>
      <c r="K92" s="242">
        <v>437.53484647531343</v>
      </c>
      <c r="L92" s="243">
        <v>77.212031730937667</v>
      </c>
    </row>
    <row r="93" spans="2:12">
      <c r="B93" s="197" t="s">
        <v>178</v>
      </c>
      <c r="C93" s="197"/>
      <c r="D93" s="160"/>
      <c r="E93" s="241">
        <v>14498.703736142739</v>
      </c>
      <c r="F93" s="242">
        <v>3946.3927329145918</v>
      </c>
      <c r="G93" s="242">
        <v>3766.2313255424037</v>
      </c>
      <c r="H93" s="242">
        <v>3062.7439253271941</v>
      </c>
      <c r="I93" s="242">
        <v>2994.111008233027</v>
      </c>
      <c r="J93" s="242">
        <v>574.80068066364709</v>
      </c>
      <c r="K93" s="242">
        <v>137.26583418833363</v>
      </c>
      <c r="L93" s="243">
        <v>25.737343910312553</v>
      </c>
    </row>
    <row r="94" spans="2:12">
      <c r="B94" s="197" t="s">
        <v>179</v>
      </c>
      <c r="C94" s="197"/>
      <c r="D94" s="160"/>
      <c r="E94" s="241">
        <v>3380.1711668877156</v>
      </c>
      <c r="F94" s="242">
        <v>1029.4937564125021</v>
      </c>
      <c r="G94" s="242">
        <v>789.27854658291835</v>
      </c>
      <c r="H94" s="242">
        <v>712.06651485198063</v>
      </c>
      <c r="I94" s="242">
        <v>660.59182703135559</v>
      </c>
      <c r="J94" s="242">
        <v>145.84494882510447</v>
      </c>
      <c r="K94" s="242">
        <v>34.316458547083407</v>
      </c>
      <c r="L94" s="243">
        <v>17.158229273541703</v>
      </c>
    </row>
    <row r="95" spans="2:12">
      <c r="B95" s="197" t="s">
        <v>180</v>
      </c>
      <c r="C95" s="197" t="s">
        <v>181</v>
      </c>
      <c r="D95" s="160"/>
      <c r="E95" s="241">
        <v>617.69625384750134</v>
      </c>
      <c r="F95" s="242">
        <v>111.52849027802107</v>
      </c>
      <c r="G95" s="242">
        <v>223.05698055604213</v>
      </c>
      <c r="H95" s="242">
        <v>111.52849027802107</v>
      </c>
      <c r="I95" s="242">
        <v>102.94937564125021</v>
      </c>
      <c r="J95" s="242">
        <v>25.737343910312553</v>
      </c>
      <c r="K95" s="242">
        <v>25.737343910312553</v>
      </c>
      <c r="L95" s="243">
        <v>17.158229273541703</v>
      </c>
    </row>
    <row r="96" spans="2:12">
      <c r="B96" s="197" t="s">
        <v>111</v>
      </c>
      <c r="C96" s="197"/>
      <c r="D96" s="160"/>
      <c r="E96" s="244">
        <v>7901.3645804659545</v>
      </c>
      <c r="F96" s="245">
        <v>6408.5986336678261</v>
      </c>
      <c r="G96" s="245">
        <v>935.12349540802279</v>
      </c>
      <c r="H96" s="245">
        <v>240.21520982958384</v>
      </c>
      <c r="I96" s="245">
        <v>223.05698055604213</v>
      </c>
      <c r="J96" s="245">
        <v>42.89557318385426</v>
      </c>
      <c r="K96" s="245">
        <v>17.158229273541703</v>
      </c>
      <c r="L96" s="246">
        <v>34.316458547083407</v>
      </c>
    </row>
  </sheetData>
  <mergeCells count="29">
    <mergeCell ref="B50:D56"/>
    <mergeCell ref="L45:L46"/>
    <mergeCell ref="M45:M46"/>
    <mergeCell ref="B5:D9"/>
    <mergeCell ref="B10:D13"/>
    <mergeCell ref="B43:D49"/>
    <mergeCell ref="M53:M55"/>
    <mergeCell ref="F87:L87"/>
    <mergeCell ref="F44:F45"/>
    <mergeCell ref="G44:G45"/>
    <mergeCell ref="H44:H48"/>
    <mergeCell ref="I45:I46"/>
    <mergeCell ref="J45:J46"/>
    <mergeCell ref="K45:K49"/>
    <mergeCell ref="F53:F55"/>
    <mergeCell ref="G53:G55"/>
    <mergeCell ref="I53:I55"/>
    <mergeCell ref="J53:J55"/>
    <mergeCell ref="L53:L55"/>
    <mergeCell ref="H54:H55"/>
    <mergeCell ref="K54:K55"/>
    <mergeCell ref="Q54:Q55"/>
    <mergeCell ref="N45:N49"/>
    <mergeCell ref="O45:O46"/>
    <mergeCell ref="P45:P46"/>
    <mergeCell ref="Q45:Q49"/>
    <mergeCell ref="O53:O55"/>
    <mergeCell ref="P53:P55"/>
    <mergeCell ref="N54:N55"/>
  </mergeCells>
  <phoneticPr fontId="2"/>
  <pageMargins left="0.70866141732283472" right="0.70866141732283472" top="0.74803149606299213" bottom="0.74803149606299213" header="0.31496062992125984" footer="0.31496062992125984"/>
  <pageSetup paperSize="9" scale="43"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集計</vt:lpstr>
      <vt:lpstr>統計データ入力シート（H30住調）</vt:lpstr>
      <vt:lpstr>統計データ入力シート（H25住調）</vt:lpstr>
      <vt:lpstr>統計データ入力シート（H20住調）</vt:lpstr>
      <vt:lpstr>集計!Print_Area</vt:lpstr>
      <vt:lpstr>'統計データ入力シート（H20住調）'!Print_Area</vt:lpstr>
      <vt:lpstr>'統計データ入力シート（H25住調）'!Print_Area</vt:lpstr>
      <vt:lpstr>'統計データ入力シート（H30住調）'!Print_Area</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amano</dc:creator>
  <cp:keywords/>
  <dc:description/>
  <cp:lastModifiedBy>tempt</cp:lastModifiedBy>
  <cp:lastPrinted>2020-12-24T06:12:03Z</cp:lastPrinted>
  <dcterms:created xsi:type="dcterms:W3CDTF">2019-09-19T02:49:10Z</dcterms:created>
  <dcterms:modified xsi:type="dcterms:W3CDTF">2021-04-02T08:40:45Z</dcterms:modified>
</cp:coreProperties>
</file>