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2" yWindow="1296" windowWidth="17832" windowHeight="9420" activeTab="0"/>
  </bookViews>
  <sheets>
    <sheet name="所外発表" sheetId="1" r:id="rId1"/>
  </sheets>
  <definedNames>
    <definedName name="_xlnm.Print_Area" localSheetId="0">'所外発表'!$A:$H</definedName>
    <definedName name="_xlnm.Print_Titles" localSheetId="0">'所外発表'!$7:$7</definedName>
  </definedNames>
  <calcPr fullCalcOnLoad="1"/>
</workbook>
</file>

<file path=xl/sharedStrings.xml><?xml version="1.0" encoding="utf-8"?>
<sst xmlns="http://schemas.openxmlformats.org/spreadsheetml/2006/main" count="7356" uniqueCount="3965">
  <si>
    <t>A Study of the Roles of the European Spatial Development Perspective (ESDP) and its Application Potential in East Asia</t>
  </si>
  <si>
    <t>Nature restoration and redevelopment in urban areas of Japan, China, and Korea</t>
  </si>
  <si>
    <t>Vol.3　2008</t>
  </si>
  <si>
    <t>EUにおける空間発展展望（ESDP）の役割と東アジアでの適用可能性について</t>
  </si>
  <si>
    <t>国土交通省国土技術政策総合研究所、千葉大学大学院園芸学部</t>
  </si>
  <si>
    <t>第10回韓中日造景専門家会議国際シンポジウム</t>
  </si>
  <si>
    <t>(社)韓国造景学会</t>
  </si>
  <si>
    <t>発表論文集</t>
  </si>
  <si>
    <t>イングランドにおけるブラウンフィールド国家戦略に向けた取り組み</t>
  </si>
  <si>
    <t>ランドスケープ研究</t>
  </si>
  <si>
    <t>(社)日本造園学会</t>
  </si>
  <si>
    <t>71巻4号</t>
  </si>
  <si>
    <t>印刷中</t>
  </si>
  <si>
    <t>阪田　知彦</t>
  </si>
  <si>
    <t>総合技術政策研究センター建設経済研究室</t>
  </si>
  <si>
    <t>都市計画報告集</t>
  </si>
  <si>
    <t>（社）日本都市計画学会</t>
  </si>
  <si>
    <t>寺木　彰浩</t>
  </si>
  <si>
    <t>建築研究所企画部</t>
  </si>
  <si>
    <t>樋野　公宏</t>
  </si>
  <si>
    <t>建築研究所住宅・都市研究グループ</t>
  </si>
  <si>
    <t>自治体の活用を目指した都市防災対策評価手法の開発　その1　横浜市の防災対策取り組み状況のヒアリング</t>
  </si>
  <si>
    <t>建築研究所防火研究グループ</t>
  </si>
  <si>
    <t>日本建築学会</t>
  </si>
  <si>
    <t>成瀬友宏</t>
  </si>
  <si>
    <t>建築研究部防火基準研究室</t>
  </si>
  <si>
    <t>阪田知彦</t>
  </si>
  <si>
    <t>地理情報システム学会</t>
  </si>
  <si>
    <t>日本地震工学会</t>
  </si>
  <si>
    <t>2007.11</t>
  </si>
  <si>
    <t>地域安全学会論文集</t>
  </si>
  <si>
    <t>地域安全学会</t>
  </si>
  <si>
    <t>未定</t>
  </si>
  <si>
    <t>行動する技術者たち　－地域に貢献する土木の知恵の再認識－　第１５回</t>
  </si>
  <si>
    <t>鈴木　学</t>
  </si>
  <si>
    <t>総合技術政策研究センター建設経済研究室</t>
  </si>
  <si>
    <t>土木学会誌</t>
  </si>
  <si>
    <t>行動する技術者たち　－地域に貢献する土木の知恵の再認識－　第１６回</t>
  </si>
  <si>
    <t>大橋　幸子</t>
  </si>
  <si>
    <t>街路樹のある街路空間の気流解析</t>
  </si>
  <si>
    <t>大橋　征幹</t>
  </si>
  <si>
    <t>総合技術政策研究センター　評価システム研究室</t>
  </si>
  <si>
    <t>日本建築学会大会学術講演梗概集</t>
  </si>
  <si>
    <t>都市計画基礎調査に関する都道府県ヒアリング調査報告</t>
  </si>
  <si>
    <t>Vol.6-4</t>
  </si>
  <si>
    <t>2008.3</t>
  </si>
  <si>
    <t>62～63</t>
  </si>
  <si>
    <t>52～53</t>
  </si>
  <si>
    <t>Numerical evaluation of the wake field behind high-rise buildings by RANS and LES</t>
  </si>
  <si>
    <t>Hiroto Kataoka</t>
  </si>
  <si>
    <t>Obayashi Corporation</t>
  </si>
  <si>
    <t>12th International Cnference on Wind Engineering Conference Prints</t>
  </si>
  <si>
    <t>International Cnference on Wind Engineering</t>
  </si>
  <si>
    <t>Volume 1</t>
  </si>
  <si>
    <t>527-534</t>
  </si>
  <si>
    <t>Tetsuro Tamura</t>
  </si>
  <si>
    <t>Yasuo Okuda</t>
  </si>
  <si>
    <t>Masamiki Ohashi</t>
  </si>
  <si>
    <t>NILIM</t>
  </si>
  <si>
    <t>環境工学Ⅰ</t>
  </si>
  <si>
    <t>663～664</t>
  </si>
  <si>
    <t>709～710</t>
  </si>
  <si>
    <t>711～712</t>
  </si>
  <si>
    <t>713～714</t>
  </si>
  <si>
    <t>157～158</t>
  </si>
  <si>
    <t>公共工事における総合評価方式の展開と建設リサイクル推進への活用について</t>
  </si>
  <si>
    <t>伊藤　弘之</t>
  </si>
  <si>
    <t>建設リサイクル</t>
  </si>
  <si>
    <t>（財）先端建設技術センター</t>
  </si>
  <si>
    <t>Vol.39</t>
  </si>
  <si>
    <t>堤　達也</t>
  </si>
  <si>
    <t>263～266</t>
  </si>
  <si>
    <t xml:space="preserve">開口部構成部材の光学特性
その３　ブラインドスラット及びサッシ形材の光学特性測定結果
</t>
  </si>
  <si>
    <t>田代　達一郎</t>
  </si>
  <si>
    <t>新日軽
株式会社</t>
  </si>
  <si>
    <t>建築学会大会論文梗概集</t>
  </si>
  <si>
    <t>D2</t>
  </si>
  <si>
    <t>115～116</t>
  </si>
  <si>
    <t>赤坂    裕</t>
  </si>
  <si>
    <t>（独）国立高等専門学校
機構 
鹿児島高専校長</t>
  </si>
  <si>
    <t>倉山  千春</t>
  </si>
  <si>
    <t>建築研究部
環境・設備基準研究室</t>
  </si>
  <si>
    <t>上乗　正信</t>
  </si>
  <si>
    <t>三協立山
アルミ
株式会社</t>
  </si>
  <si>
    <t>石積　広行</t>
  </si>
  <si>
    <t>トステム
株式会社</t>
  </si>
  <si>
    <t>斉藤　孝一郎</t>
  </si>
  <si>
    <t>YKK AP
株式会社</t>
  </si>
  <si>
    <t xml:space="preserve">開口部の断熱・遮熱性能 
～ その１０　２重窓の断熱・遮熱性能に対する実験及び計算評価と、２重窓に改修した場合の効果 ～
</t>
  </si>
  <si>
    <t>石積  広行</t>
  </si>
  <si>
    <t>トステム株式会社  商品管理統轄部</t>
  </si>
  <si>
    <t>141～142</t>
  </si>
  <si>
    <t>倉山  千春</t>
  </si>
  <si>
    <t>斉藤  孝一郎</t>
  </si>
  <si>
    <t>YKKAP株式会社 
技術開発センター</t>
  </si>
  <si>
    <t xml:space="preserve">開口部の断熱・遮熱性能 
～ その11 台形出窓の断熱・遮熱性能測定結果 ～
</t>
  </si>
  <si>
    <t>上乗　正信</t>
  </si>
  <si>
    <t>三協立山アルミ(株)</t>
  </si>
  <si>
    <t>143～144</t>
  </si>
  <si>
    <t>折原　規道</t>
  </si>
  <si>
    <t>三協立山アルミ(株)</t>
  </si>
  <si>
    <t xml:space="preserve">開口部の断熱・遮熱性能 
～ その１２　台形出窓の断熱･遮熱性能計算結果～
</t>
  </si>
  <si>
    <t>145～146</t>
  </si>
  <si>
    <t>田代達一郎</t>
  </si>
  <si>
    <t>新日軽(株)</t>
  </si>
  <si>
    <t xml:space="preserve">開口部の断熱・遮熱性能 
～ その１３　ダブルスキン構造を持つ窓の遮熱性能測定 ～
</t>
  </si>
  <si>
    <t>147～148</t>
  </si>
  <si>
    <t>斉藤  孝一郎</t>
  </si>
  <si>
    <t>YKKAP株式会社 
技術開発センター</t>
  </si>
  <si>
    <t>堀　慶朗</t>
  </si>
  <si>
    <t>伊藤　春雄</t>
  </si>
  <si>
    <t xml:space="preserve">開口部の断熱・遮熱性能
 ～ その１４　ダブルスキン構造を持つ窓の断熱・遮熱性能測定結果 ～
</t>
  </si>
  <si>
    <t>149～150</t>
  </si>
  <si>
    <t>堀　慶朗</t>
  </si>
  <si>
    <t>伊藤　春雄</t>
  </si>
  <si>
    <t xml:space="preserve">開口部の断熱・遮熱性能
 ～ その１５ ダブルスキン構造を持つ窓の熱バランスの検討 ～
</t>
  </si>
  <si>
    <t>151～152</t>
  </si>
  <si>
    <t>開口部の遮熱性能の計算法
その１３　窓―外壁（外張断熱工法）間の線熱貫流率計算結果と考察</t>
  </si>
  <si>
    <t>宮沢　千顕</t>
  </si>
  <si>
    <t>新日軽株式会社</t>
  </si>
  <si>
    <t>153～154</t>
  </si>
  <si>
    <t>伊丹　　清</t>
  </si>
  <si>
    <t>滋賀県立大学環境科学部 講師</t>
  </si>
  <si>
    <t>（独）国立高等専門学校機構 
鹿児島高専校長</t>
  </si>
  <si>
    <t>ダブルスキンの構成要素が熱性能に与える影響に関する研究
その１　構成要素を替えた日射遮蔽性能比較実験の概要</t>
  </si>
  <si>
    <t>大浦　豊</t>
  </si>
  <si>
    <t>1355～1356</t>
  </si>
  <si>
    <t>佐脇　哲史</t>
  </si>
  <si>
    <t>久保田　悟史</t>
  </si>
  <si>
    <t>ダブルスキンの構成要素が熱性能に与える影響に関する研究
その２　構成要素を替えた日射遮蔽性能比較実験の結果</t>
  </si>
  <si>
    <t>久保田　悟史</t>
  </si>
  <si>
    <t>1357～1358</t>
  </si>
  <si>
    <t>ダブルスキンの構成要素が熱性能に与える影響に関する研究
その３　数値流体解析による実験の再現精度の検証</t>
  </si>
  <si>
    <t>佐脇　哲史</t>
  </si>
  <si>
    <t>1359～1360</t>
  </si>
  <si>
    <t>実大の外壁モデル試験に基づく遮熱・断熱効果の計算法検証と実用化に向けた考察
通気層を有する外壁・屋根の遮熱・断熱効果の計算法に関する研究（その２）</t>
  </si>
  <si>
    <t>村橋喜満</t>
  </si>
  <si>
    <t>新日鐵(株)</t>
  </si>
  <si>
    <t>環境系論文集</t>
  </si>
  <si>
    <t>NO.620</t>
  </si>
  <si>
    <t>89～96</t>
  </si>
  <si>
    <t>赤坂　裕</t>
  </si>
  <si>
    <t>鹿児島工業高等専門学校　校長</t>
  </si>
  <si>
    <t>武田和大</t>
  </si>
  <si>
    <t>鹿児島大学</t>
  </si>
  <si>
    <t>川上寛明</t>
  </si>
  <si>
    <t>倉山千春</t>
  </si>
  <si>
    <t>建築研究部
環境・設備基準研究室</t>
  </si>
  <si>
    <t>Study on the Air Flow Structure in Cross-Ventilated Rooms based on a Full-Scale Model Experiment</t>
  </si>
  <si>
    <t>Shigeki Nishizawa</t>
  </si>
  <si>
    <t>建築研究部環境・設備基準研究室</t>
  </si>
  <si>
    <t>International Journal of Ventilation</t>
  </si>
  <si>
    <t>VEETECH Ltd.</t>
  </si>
  <si>
    <t>51～60</t>
  </si>
  <si>
    <t>Takao Sawachi</t>
  </si>
  <si>
    <t>Ken-ichi Narita</t>
  </si>
  <si>
    <t>日本工業大学</t>
  </si>
  <si>
    <t>Nobuyoshi Kiyota</t>
  </si>
  <si>
    <t>広島工業大学</t>
  </si>
  <si>
    <t>Hironao Seto</t>
  </si>
  <si>
    <t>建築研究所</t>
  </si>
  <si>
    <t>集合住宅の室内扉が通風性状に及ぼす影響の検討</t>
  </si>
  <si>
    <t>西澤繁毅</t>
  </si>
  <si>
    <t>建築研究部環境・設備基準室</t>
  </si>
  <si>
    <t>日本建築学会大会学術講演梗概集</t>
  </si>
  <si>
    <t>771～772</t>
  </si>
  <si>
    <t>澤地孝男</t>
  </si>
  <si>
    <t>建築研究部建築新技術研究官</t>
  </si>
  <si>
    <t>羽原宏美</t>
  </si>
  <si>
    <t>(独)建築研究所</t>
  </si>
  <si>
    <t>瀬戸裕直</t>
  </si>
  <si>
    <t>成田健一</t>
  </si>
  <si>
    <t>日本工業大学</t>
  </si>
  <si>
    <t>通風利用による室内温熱環境・エネルギー消費への影響に関する検討を目的とした通風冷房行為再現システムの構築</t>
  </si>
  <si>
    <t>(独)建築研究所</t>
  </si>
  <si>
    <t>851～852</t>
  </si>
  <si>
    <t>三浦尚志</t>
  </si>
  <si>
    <t>建築研究部建築新技術研究官</t>
  </si>
  <si>
    <t>細井昭憲</t>
  </si>
  <si>
    <t>熊本県立大学環境共生学部</t>
  </si>
  <si>
    <t>建築研究部環境・設備基準室</t>
  </si>
  <si>
    <t>日射遮蔽と通風による住宅の防暑効果に関する研究
その1 実測による室温への影響の検討</t>
  </si>
  <si>
    <t>小林美和</t>
  </si>
  <si>
    <t>(株)大林組</t>
  </si>
  <si>
    <t>119～120</t>
  </si>
  <si>
    <t>瀬戸裕直</t>
  </si>
  <si>
    <t>建築研究部建築新技術研究官</t>
  </si>
  <si>
    <t>井上隆</t>
  </si>
  <si>
    <t>成田健一</t>
  </si>
  <si>
    <t>日射遮蔽と通風による住宅の防暑効果に関する研究
その2 数値解析による日射遮蔽部材の検討</t>
  </si>
  <si>
    <t>121～122</t>
  </si>
  <si>
    <t>建築研究部環境・設備基準室</t>
  </si>
  <si>
    <t>建築研究部建築新技術研究官</t>
  </si>
  <si>
    <t>井上隆</t>
  </si>
  <si>
    <t>冷却流水面とハイブリット換気による屋内公開空地の熱･空気環境に関する研究
第4 報　流水面近傍における気流性状</t>
  </si>
  <si>
    <t>酒井孝一郎</t>
  </si>
  <si>
    <t>681～682</t>
  </si>
  <si>
    <t>森太郎</t>
  </si>
  <si>
    <t>釧路高専</t>
  </si>
  <si>
    <t>菊田弘輝</t>
  </si>
  <si>
    <t>絵内正道</t>
  </si>
  <si>
    <t>羽山広文</t>
  </si>
  <si>
    <t>住宅の密集度が風圧係数および通風量に及ぼす影響の検討</t>
  </si>
  <si>
    <t>空気調和・衛生工学会大会学術講演論文集</t>
  </si>
  <si>
    <t>空気調和・衛生工学会</t>
  </si>
  <si>
    <t>1889～1892</t>
  </si>
  <si>
    <t>丸田榮藏</t>
  </si>
  <si>
    <t>瀬戸裕直</t>
  </si>
  <si>
    <t>冷却流水面とハイブリット換気による屋内公開空地の熱･空気環境に関する研究
第5 報　流量と水温を変化させた場合の気流速度分布性状</t>
  </si>
  <si>
    <t>酒井孝一郎</t>
  </si>
  <si>
    <t>空気調和・衛生工学会</t>
  </si>
  <si>
    <t>1885～1888</t>
  </si>
  <si>
    <t>森太郎</t>
  </si>
  <si>
    <t>Measurement of Natural Ventilation Rate in Japanese Residential Building</t>
  </si>
  <si>
    <t>建築研究部環境・設備基準室</t>
  </si>
  <si>
    <t>Books of Proceedings</t>
  </si>
  <si>
    <t>2nd PALENC Conference and 28th AIVC Conference</t>
  </si>
  <si>
    <t>Volume 2</t>
  </si>
  <si>
    <t>723～728</t>
  </si>
  <si>
    <t>建築研究部建築新技術研究官</t>
  </si>
  <si>
    <t>Estimation on the Effectiveness of the Cross Ventilation as a Passive Cooling Method for Houses</t>
  </si>
  <si>
    <t>Volume 2</t>
  </si>
  <si>
    <t>899～903</t>
  </si>
  <si>
    <t>省エネルギー効果検証を目的とした生活模擬手法を含む実験手法の提案 : 住宅のための省エネルギー手法の実験的研究に関する研究その1</t>
  </si>
  <si>
    <t>日本建築学会環境系論文集</t>
  </si>
  <si>
    <t>Vol.621</t>
  </si>
  <si>
    <t>69～76</t>
  </si>
  <si>
    <t>堀祐治</t>
  </si>
  <si>
    <t>富山大学准教授</t>
  </si>
  <si>
    <t>熊本県立大学講師</t>
  </si>
  <si>
    <t>前真之</t>
  </si>
  <si>
    <t>東京大学大学院客員准教授</t>
  </si>
  <si>
    <t>秋元孝之</t>
  </si>
  <si>
    <t>芝浦工業大学教授</t>
  </si>
  <si>
    <t>桑沢保夫</t>
  </si>
  <si>
    <t>建築研究所上席研究員</t>
  </si>
  <si>
    <t>三浦尚志</t>
  </si>
  <si>
    <t>建築研究所研究員</t>
  </si>
  <si>
    <t>住宅研究部主任研究官</t>
  </si>
  <si>
    <t>田島昌樹</t>
  </si>
  <si>
    <t>住宅研究部研究官</t>
  </si>
  <si>
    <t>齋藤宏昭</t>
  </si>
  <si>
    <t>建築研究所重点研究支援協力員</t>
  </si>
  <si>
    <t>戸倉三和子</t>
  </si>
  <si>
    <t>建築研究部主任研究官</t>
  </si>
  <si>
    <t>青木正諭</t>
  </si>
  <si>
    <t>建築環境・省エネルギー機構課長</t>
  </si>
  <si>
    <t>宇梶正明</t>
  </si>
  <si>
    <t>アーキテッックコンサルティング</t>
  </si>
  <si>
    <t>既存鉄筋コンクリート造基礎杭の再利用技術　その６ 歴史的建築物への適用</t>
  </si>
  <si>
    <t>犬飼　瑞郎</t>
  </si>
  <si>
    <t>住宅生産研究室</t>
  </si>
  <si>
    <t>B-1(構造Ⅰ)</t>
  </si>
  <si>
    <t>（財）ベターリビング</t>
  </si>
  <si>
    <t>NATIONWIDE INTRODUCTION OF 
THE FREE MOBILITY SYSTEM</t>
  </si>
  <si>
    <t>吉田　友彦（筑波大）長谷川　洋ほか2名</t>
  </si>
  <si>
    <t>大見　一裕
（筑波大）吉田　友彦（筑波大）長谷川　洋ほか1名</t>
  </si>
  <si>
    <t>米野　史健</t>
  </si>
  <si>
    <t>加藤　景子</t>
  </si>
  <si>
    <t>三井所　隆史</t>
  </si>
  <si>
    <t>新井　信幸</t>
  </si>
  <si>
    <t>饗庭　伸</t>
  </si>
  <si>
    <t>高橋暁</t>
  </si>
  <si>
    <t>武藤正樹</t>
  </si>
  <si>
    <t>有川智</t>
  </si>
  <si>
    <t>高橋暁</t>
  </si>
  <si>
    <t>M.Tajima</t>
  </si>
  <si>
    <t>Takao Sawachi</t>
  </si>
  <si>
    <t>MIKI Yasuhiro</t>
  </si>
  <si>
    <t>Residential environmentplanning division</t>
  </si>
  <si>
    <t>TOKURA Miwako</t>
  </si>
  <si>
    <t>Building Research Institute</t>
  </si>
  <si>
    <t>NAKAMURA Yoshiki</t>
  </si>
  <si>
    <t>Tokyo Institute of Technology</t>
  </si>
  <si>
    <t>勝又済</t>
  </si>
  <si>
    <t>都市開発研究室</t>
  </si>
  <si>
    <t>本橋健司</t>
  </si>
  <si>
    <t>本橋健司</t>
  </si>
  <si>
    <t>田島昌樹</t>
  </si>
  <si>
    <t>田島昌樹</t>
  </si>
  <si>
    <t>丸田榮藏</t>
  </si>
  <si>
    <t>三木保弘</t>
  </si>
  <si>
    <t>久世 直哉</t>
  </si>
  <si>
    <t>菅谷 憲一</t>
  </si>
  <si>
    <t>二木 幹夫</t>
  </si>
  <si>
    <t>第57回日本木材学会大会研究発表要旨集</t>
  </si>
  <si>
    <t>槌本　敬大</t>
  </si>
  <si>
    <t>斉藤　大樹</t>
  </si>
  <si>
    <t>建築研究所国際地震工学センター</t>
  </si>
  <si>
    <t>平成19年能登半島地震による木造建築物の被害調査(2) -被災木造建築物の構造仕様と被害の関係-</t>
  </si>
  <si>
    <t>松本　浩</t>
  </si>
  <si>
    <t>河合　直人</t>
  </si>
  <si>
    <t>山口　修由</t>
  </si>
  <si>
    <t>中川　貴文</t>
  </si>
  <si>
    <t>杉本　健一</t>
  </si>
  <si>
    <t>森林総合研究所構造利用研究領域</t>
  </si>
  <si>
    <t>村上　知徳</t>
  </si>
  <si>
    <t>三井ホーム</t>
  </si>
  <si>
    <t>平成１９年能登半島地震による木造建築物被害概況</t>
  </si>
  <si>
    <t>日本建築学会大会学術講演梗概集</t>
  </si>
  <si>
    <t>C-1</t>
  </si>
  <si>
    <t>鈴木　修治</t>
  </si>
  <si>
    <t>震動台による既存木造住宅の耐震性能検証実験－その１８　試験体に使用した木材</t>
  </si>
  <si>
    <t>青木　謙治</t>
  </si>
  <si>
    <t>清水　秀丸</t>
  </si>
  <si>
    <t>防災科学技術研究所兵庫耐震工学研究センター</t>
  </si>
  <si>
    <t>福本　有希</t>
  </si>
  <si>
    <t>景観阻害広告物除去の必要性に関する調査</t>
  </si>
  <si>
    <t>曽根真理、並河良治、足立文玄</t>
  </si>
  <si>
    <t>道路環境研究室</t>
  </si>
  <si>
    <t>土木技術資料</t>
  </si>
  <si>
    <t>Vol.49,No.4</t>
  </si>
  <si>
    <t>pp.48-51</t>
  </si>
  <si>
    <t>グリーン購入法の公共工事の技術審査へのＬＣＡ的手法導入結果について</t>
  </si>
  <si>
    <t>曽根真理、並河良治、木村恵子</t>
  </si>
  <si>
    <t>土木計画学研究・講演集CD-ROM</t>
  </si>
  <si>
    <t>Vol.35</t>
  </si>
  <si>
    <t>グリーン購入法を適用する公共工事の技術評価基準について</t>
  </si>
  <si>
    <t>曽根真理</t>
  </si>
  <si>
    <t>道路環境研究室</t>
  </si>
  <si>
    <t>土木技術資料</t>
  </si>
  <si>
    <t>Vol.49,No.8</t>
  </si>
  <si>
    <t>pp.11-12</t>
  </si>
  <si>
    <t>国土交通省におけるSEA、LCAに向けた今後の取組みについ</t>
  </si>
  <si>
    <t>土木学会平成19年度全国大会研究討論会　研－11　資料</t>
  </si>
  <si>
    <t>（社）土木学会　コンクリート委員会</t>
  </si>
  <si>
    <t>pp.19-24</t>
  </si>
  <si>
    <t>凍結防止剤散布による河川の状況調査</t>
  </si>
  <si>
    <t>木村恵子, 並河良治, 曽根真理</t>
  </si>
  <si>
    <t>平成19年度全国大会第62回年次学術講演会概要集</t>
  </si>
  <si>
    <t>－
CD-ROMであるため、ページの記載はなし</t>
  </si>
  <si>
    <t>環境配慮行動の抵抗感に関する大阪市・北九州市におけるアンケート調査について</t>
  </si>
  <si>
    <t>曽根真理、足立文玄、並河良治</t>
  </si>
  <si>
    <t>道路PIの期間・実施手法に関する調査</t>
  </si>
  <si>
    <t>国土交通省におけるSEAへの対応の考え方、PIとの関連について</t>
  </si>
  <si>
    <t>戦略的環境アセスメント（SEA）の展望と課題　講演資料</t>
  </si>
  <si>
    <t>（社）土木学会　環境システム委員会</t>
  </si>
  <si>
    <t>pp.6-12</t>
  </si>
  <si>
    <t>走行特性対応排出係数を用いた交差点における環境改善施策の評価（その２）</t>
  </si>
  <si>
    <t xml:space="preserve">馬場剛, </t>
  </si>
  <si>
    <t>(財)計量計画研究所</t>
  </si>
  <si>
    <t>第48回大気環境学会年会講演要旨集</t>
  </si>
  <si>
    <t>(社)大気環境学会</t>
  </si>
  <si>
    <t>pp.330</t>
  </si>
  <si>
    <t>小川智弘, 
瀧本真理</t>
  </si>
  <si>
    <t>排気管一次粒子以外の浮游粒子状物質に係る排出係数の推定</t>
  </si>
  <si>
    <t xml:space="preserve">小川智弘, 
瀧本真理, </t>
  </si>
  <si>
    <t>第48回大気環境学会年会講演要旨集</t>
  </si>
  <si>
    <t>(社)大気環境学会</t>
  </si>
  <si>
    <t>pp.392</t>
  </si>
  <si>
    <t>平野米子, 
三神泰介</t>
  </si>
  <si>
    <t>(株)環境技術研究所</t>
  </si>
  <si>
    <t>新長期規制適合車両のベンゼン排出量の測定</t>
  </si>
  <si>
    <t>瀧本真理, 
小川智弘,</t>
  </si>
  <si>
    <t>pp.396</t>
  </si>
  <si>
    <t xml:space="preserve">羽二生隆宏, </t>
  </si>
  <si>
    <t>(財)日本自動車研究所</t>
  </si>
  <si>
    <t>平野米子</t>
  </si>
  <si>
    <t>東京都23区内大気常時監視局におけるSPM濃度の経年変化</t>
  </si>
  <si>
    <t>小川智弘, 
瀧本真理,</t>
  </si>
  <si>
    <t>pp.621</t>
  </si>
  <si>
    <t>PMF法による道路端浮遊粒子状物質発生源寄与率の推定</t>
  </si>
  <si>
    <t>小川智弘, 
瀧本真理,</t>
  </si>
  <si>
    <t>pp.629</t>
  </si>
  <si>
    <t xml:space="preserve">平野米子, 
三神泰介, </t>
  </si>
  <si>
    <t xml:space="preserve">Prapat Pongkiatkul, </t>
  </si>
  <si>
    <t>Asian Institute of Technology</t>
  </si>
  <si>
    <t>岡本眞一</t>
  </si>
  <si>
    <t>東京情報大学</t>
  </si>
  <si>
    <t>先端改良型遮音壁の性能評価に関する一考察(2)</t>
  </si>
  <si>
    <t>並河良治
吉永弘志
山本裕一郎</t>
  </si>
  <si>
    <t>環境研究部
道路環境研究室</t>
  </si>
  <si>
    <t>日本音響学会
2007年秋季研究発表会講演論文集</t>
  </si>
  <si>
    <t>(社)日本音響学会</t>
  </si>
  <si>
    <t>－
CD-ROMであるため、ページの記載はなし</t>
  </si>
  <si>
    <t>国土交通省におけるSEA、LCAに向けた今後の取組みについて</t>
  </si>
  <si>
    <t>19-24</t>
  </si>
  <si>
    <t>凍結防止剤を散布した国道における沿道環境調査</t>
  </si>
  <si>
    <t>環境研究部
道路環境研究室</t>
  </si>
  <si>
    <t>社団法人日本道路協会</t>
  </si>
  <si>
    <t>Vol.27</t>
  </si>
  <si>
    <t>CD-ROM</t>
  </si>
  <si>
    <t>道路環境影響評価に技術手法の現状と課題</t>
  </si>
  <si>
    <t>下田潤一
曽根真理
並河良治</t>
  </si>
  <si>
    <t>ヒートアイランド現象対策を事例とした社会一体型施策について</t>
  </si>
  <si>
    <t>道路景観の形成・保全についての調査</t>
  </si>
  <si>
    <t>直轄国道における道路交通騒音の現況について</t>
  </si>
  <si>
    <t xml:space="preserve">山本裕一郎並河良治
吉永弘志
</t>
  </si>
  <si>
    <t>環境研究部
道路環境研究室</t>
  </si>
  <si>
    <t>第28回日本道路会議論文集</t>
  </si>
  <si>
    <t>Vol.28</t>
  </si>
  <si>
    <t>屋外広告物等の除却・改善の取組みと地域の景観づくりへの展開に係る調査分析</t>
  </si>
  <si>
    <t>曽根真理</t>
  </si>
  <si>
    <t>土木学会　景観デザイン研究講演集</t>
  </si>
  <si>
    <t>(社)土木学会　景観・デザイン研究小委員会</t>
  </si>
  <si>
    <t>No.3</t>
  </si>
  <si>
    <t>184-195</t>
  </si>
  <si>
    <t>山田圭二郎 藤倉英世 太田啓介</t>
  </si>
  <si>
    <t>(株)オリエンタルコンサルタンツ</t>
  </si>
  <si>
    <t>足立文玄</t>
  </si>
  <si>
    <t>グリーン調達制度を対象とした技術政策における制度改革に関する事例研究</t>
  </si>
  <si>
    <t>曽根真理　木村恵子　並河良治</t>
  </si>
  <si>
    <t>土木学会　建設マネジメント研究論文集</t>
  </si>
  <si>
    <t>(社)土木学会　建設マネジメント委員会</t>
  </si>
  <si>
    <t>Vol.14</t>
  </si>
  <si>
    <t>333-342</t>
  </si>
  <si>
    <t>公共工事におけるグリーン購入と循環型社会形成について</t>
  </si>
  <si>
    <t>曽根真理</t>
  </si>
  <si>
    <t>349-348</t>
  </si>
  <si>
    <t>政近圭介</t>
  </si>
  <si>
    <t>国土交通大臣官房技術調査</t>
  </si>
  <si>
    <t>市村靖</t>
  </si>
  <si>
    <t>総合技術政策研究センター建設システム課</t>
  </si>
  <si>
    <t>木村恵子　並河良治</t>
  </si>
  <si>
    <t>凍結防止剤散布と沿道環境</t>
  </si>
  <si>
    <t>寒地技術論文・報告集</t>
  </si>
  <si>
    <t>社団法人北海道開発技術センター</t>
  </si>
  <si>
    <t>Vol.23</t>
  </si>
  <si>
    <t>pp.525-528</t>
  </si>
  <si>
    <t>効率的な凍結防止剤散布方法に関する検討委員会（最終報告）</t>
  </si>
  <si>
    <t>並河良治, 曽根真理，木村恵子</t>
  </si>
  <si>
    <t>ゆき</t>
  </si>
  <si>
    <t>社団法人雪センター</t>
  </si>
  <si>
    <t>No.70</t>
  </si>
  <si>
    <t>pp.71-74</t>
  </si>
  <si>
    <t>排水性舗装の騒音低減効果とさらなる機能向上を目指して</t>
  </si>
  <si>
    <t>並河良治
吉永弘志
山本裕一郎</t>
  </si>
  <si>
    <t>土木技術資料</t>
  </si>
  <si>
    <t>Vol.50</t>
  </si>
  <si>
    <t>20-25</t>
  </si>
  <si>
    <t>久保和幸
加納孝志</t>
  </si>
  <si>
    <t>独立行政法人土木研究所つくば中央研究所道路技術研究グループ舗装チーム</t>
  </si>
  <si>
    <t>砕石、Ａs合材、生コンの運搬に伴う二酸化炭素排出量に関する実態調査</t>
  </si>
  <si>
    <t>第3回日本LCA学会研究発表会　講演要旨集</t>
  </si>
  <si>
    <t>日本LCA学会</t>
  </si>
  <si>
    <t>82-83</t>
  </si>
  <si>
    <t>「効率的な凍結防止剤散布方法に関する検討委員会」最終報告</t>
  </si>
  <si>
    <t>第20回ふゆトピア研究発表会論文集</t>
  </si>
  <si>
    <t>Vol.20</t>
  </si>
  <si>
    <t>pp.37</t>
  </si>
  <si>
    <t>地域住宅交付金制度に基づく地域住宅計画における提案事業</t>
  </si>
  <si>
    <t>長谷川　洋</t>
  </si>
  <si>
    <t>住宅研究部住宅計画研究室</t>
  </si>
  <si>
    <t>住宅</t>
  </si>
  <si>
    <t>(社)日本住宅協会</t>
  </si>
  <si>
    <t>マンション管理組合のためのQ&amp;A「よくわかる耐震改修」（出版図書）</t>
  </si>
  <si>
    <t>(株)ぎょうせい</t>
  </si>
  <si>
    <t>「住まいから始める地域・まちづくり2008」（出版図書）</t>
  </si>
  <si>
    <t>住宅研究部住宅計画計画研究室</t>
  </si>
  <si>
    <t>豊かなすまい・まちづくり推進会議、公共住宅事業者等連絡協議会</t>
  </si>
  <si>
    <t>地域住宅交付金制度に基づく地域住宅計画の作成状況及び提案事業の活用の現状と課題</t>
  </si>
  <si>
    <t>2007年度日本建築学会大会（九州）学術講演梗概集</t>
  </si>
  <si>
    <t>(社)日本建築学会</t>
  </si>
  <si>
    <t>郊外戸建て住宅地の持続可能性に関する基礎調査　その１　千葉県木更津市における新規転入層の特徴</t>
  </si>
  <si>
    <t>郊外戸建て住宅地の持続可能性に関する基礎調査　その２　千葉県木更津市における高齢化と相続意向の特徴</t>
  </si>
  <si>
    <t>「集合住宅（団地）再生の社会システムを考える」主旨説明</t>
  </si>
  <si>
    <t>住宅研究部住環境計画研究室</t>
  </si>
  <si>
    <t>2007年度日本建築学会大会（九州）建築経済部門研究協議会資料</t>
  </si>
  <si>
    <t>マンション（団地）再生に係る区分所有法・事業制度の課題と提案</t>
  </si>
  <si>
    <t>韓国における住宅法に基づく共同住宅のリモデリング制度</t>
  </si>
  <si>
    <t>マンションの耐震改修と再生</t>
  </si>
  <si>
    <t>住宅研究部住宅計画研究室</t>
  </si>
  <si>
    <t>千葉大学　大学院生</t>
  </si>
  <si>
    <t>(社)日本建築学会</t>
  </si>
  <si>
    <t>千葉大学　准教授</t>
  </si>
  <si>
    <t>ﾊｳｼﾞﾝｸﾞｱﾝﾄﾞｺﾐｭﾆﾃｨ財団</t>
  </si>
  <si>
    <t>市浦ﾊｳｼﾞﾝｸﾞ&amp;ﾌﾟﾗﾝﾆﾝｸﾞ</t>
  </si>
  <si>
    <t>(社)日本建築学会</t>
  </si>
  <si>
    <t>日本建築学会大会学術講演梗概集</t>
  </si>
  <si>
    <t>首都大学東京　准教授</t>
  </si>
  <si>
    <t>駒澤大学　准教授</t>
  </si>
  <si>
    <t>芝浦工業大学　准教授</t>
  </si>
  <si>
    <t>東洋大学　准教授</t>
  </si>
  <si>
    <t>東京大学　助教</t>
  </si>
  <si>
    <t>米野　史健</t>
  </si>
  <si>
    <t>郊外戸建て住宅地における新規転入層の特徴-千葉県木更津市を対象として－</t>
  </si>
  <si>
    <t>都市計画論文集</t>
  </si>
  <si>
    <t>(社)日本都市計画学会</t>
  </si>
  <si>
    <t>2007.10</t>
  </si>
  <si>
    <t>都市計画研究の現状と展望　住宅・土地</t>
  </si>
  <si>
    <t>都市計画</t>
  </si>
  <si>
    <t>(社)日本都市計画学会</t>
  </si>
  <si>
    <t>マンション維持修繕技術ハンドブック（出版図書）</t>
  </si>
  <si>
    <t>長谷川　洋（共著）</t>
  </si>
  <si>
    <t>オーム社</t>
  </si>
  <si>
    <t>第42-3号</t>
  </si>
  <si>
    <t>331～336</t>
  </si>
  <si>
    <t>内海　麻利</t>
  </si>
  <si>
    <t>港湾研究部　　　　　港湾施設研究室長</t>
  </si>
  <si>
    <t>藤森修吾</t>
  </si>
  <si>
    <t>前国総研交流研究員・日本工営</t>
  </si>
  <si>
    <t>控え直杭式矢板岸壁の変形量に影響を及ぼすパラメータに関する研究</t>
  </si>
  <si>
    <t>宮下健一郎</t>
  </si>
  <si>
    <t>前国総研交流研究員・パシコン</t>
  </si>
  <si>
    <t>撫養港における入力地震動のゾーニングに関する研究</t>
  </si>
  <si>
    <t>平松和也</t>
  </si>
  <si>
    <t>高松技調</t>
  </si>
  <si>
    <t>曽根照人</t>
  </si>
  <si>
    <t>ニュージェック</t>
  </si>
  <si>
    <t>野津　厚</t>
  </si>
  <si>
    <t>港湾空港技術研究所</t>
  </si>
  <si>
    <t>微動H/Vを用いた東京港のサイト増幅特性のグルーピング</t>
  </si>
  <si>
    <t>地震工学研究発表会</t>
  </si>
  <si>
    <t>山田雅行</t>
  </si>
  <si>
    <t>諸星一信</t>
  </si>
  <si>
    <t>横浜港湾空港技術調査事務所</t>
  </si>
  <si>
    <t>小林哲人</t>
  </si>
  <si>
    <t>沿岸防災研究室　　五洋建設（株）　　同　上　　　　　　同　上</t>
  </si>
  <si>
    <t>低頻度メガリスク型沿岸域災害における港湾施設の減災性能評価手法に関する検討　　</t>
  </si>
  <si>
    <t>管理型廃棄物埋立護岸の耐震性に関する数値解析</t>
  </si>
  <si>
    <t>小田 勝也　</t>
  </si>
  <si>
    <t>第１８回　廃棄物学会研究発表会　研究部会小集会「廃棄物海面埋立処分場の埋立終了と廃止」</t>
  </si>
  <si>
    <t>「津波の事典」「漂流物のシミュレーション　木材」</t>
  </si>
  <si>
    <t>小田 勝也　</t>
  </si>
  <si>
    <t xml:space="preserve">INFORMATION TECHNOLOGY FOR ADVANCEMENT OF EVACUATION-Development of Interactive Evacuation Simulator- </t>
  </si>
  <si>
    <t>第４回国際沿岸防災ワークショップ　　THE FOURTH INTERNATIONAL WORKSHOPON COASTAL DISASTER PREVENTION</t>
  </si>
  <si>
    <t>避難しない住民を避難させるには－津波・高潮避難対策と動くハザードマップの開発－</t>
  </si>
  <si>
    <t>港湾荷役</t>
  </si>
  <si>
    <t>津波防災と市民－避難しない住民と動くハザードマップ－</t>
  </si>
  <si>
    <t>統合的沿岸域管理を考えるフレームワークに</t>
  </si>
  <si>
    <t>関する研究　</t>
  </si>
  <si>
    <t>VMにおける価格認知の特性</t>
  </si>
  <si>
    <t>　－三河湾の干潟・浅場造成を事例にした分析－</t>
  </si>
  <si>
    <t>三大湾奥部における温暖化による高潮浸水</t>
  </si>
  <si>
    <t>地球環境シンポ</t>
  </si>
  <si>
    <t>領域の変化の予測</t>
  </si>
  <si>
    <t>ジウム講演論文集</t>
  </si>
  <si>
    <t>高橋泰雄</t>
  </si>
  <si>
    <t>田島昌樹</t>
  </si>
  <si>
    <t>佐々木亮治</t>
  </si>
  <si>
    <t>Acuracy of a neural network for the prediction of wind pressure coefficient</t>
  </si>
  <si>
    <t>M.Tajima</t>
  </si>
  <si>
    <t>2nd PALENC conference and 28th AIVC conference Book of Proceedings</t>
  </si>
  <si>
    <t>II</t>
  </si>
  <si>
    <t>T.Sawachi</t>
  </si>
  <si>
    <t>IBEC</t>
  </si>
  <si>
    <t>No.162</t>
  </si>
  <si>
    <t>Vol.09</t>
  </si>
  <si>
    <t>Report of the International Workshop on Residential Mechanical Ventilation</t>
  </si>
  <si>
    <t>VOL28, No.4</t>
  </si>
  <si>
    <t>I</t>
  </si>
  <si>
    <t>III</t>
  </si>
  <si>
    <t>アーキテック・コンサルティング</t>
  </si>
  <si>
    <t>CECシステムズ</t>
  </si>
  <si>
    <t>Vol.19</t>
  </si>
  <si>
    <t>2007.10</t>
  </si>
  <si>
    <t>CD-ROM</t>
  </si>
  <si>
    <t>S37</t>
  </si>
  <si>
    <t xml:space="preserve">都市研究部 </t>
  </si>
  <si>
    <t>Urban Land Use Planning System in Japan</t>
  </si>
  <si>
    <t>Tatsuo AKASHI</t>
  </si>
  <si>
    <t>City Planning Research Division, NILIM</t>
  </si>
  <si>
    <t>Japan International Cooperation Agency (JICA)</t>
  </si>
  <si>
    <t>66 pages in total</t>
  </si>
  <si>
    <t>日本建築学会学術講演梗概集（九州）F-1</t>
  </si>
  <si>
    <t>萩原一郎</t>
  </si>
  <si>
    <t>p19-22</t>
  </si>
  <si>
    <t>複数の県にわたる都市計画の広域調整における国のイニシアティブ　つくばエクスプレス沿線開発地域の都市軸道路を例として</t>
  </si>
  <si>
    <t>p209-210</t>
  </si>
  <si>
    <t>CPIJ News Letter</t>
  </si>
  <si>
    <t>No.28</t>
  </si>
  <si>
    <t>p7-10</t>
  </si>
  <si>
    <t>33～39</t>
  </si>
  <si>
    <t>21～38</t>
  </si>
  <si>
    <t>CDROM</t>
  </si>
  <si>
    <t>先進諸国における都市内交通計画制度の比較に関する研究</t>
  </si>
  <si>
    <t>第35回土木計画学研究・講演集</t>
  </si>
  <si>
    <t>アメリカ合衆国の都市内公共交通の制度的枠組みとＴＯＤの仕組みについて</t>
  </si>
  <si>
    <t>Vol.61-No.6</t>
  </si>
  <si>
    <t>45～65</t>
  </si>
  <si>
    <t>海外におけるパーソントリップ調査の実施状況とデータ活用の方向について</t>
  </si>
  <si>
    <t>Vol.42-No.3</t>
  </si>
  <si>
    <t>ドイツのトラムトレイン―推進のための計画制度の仕組みとハードウェア開発―</t>
  </si>
  <si>
    <t>第36回土木計画学研究・講演集</t>
  </si>
  <si>
    <t>Vol.36</t>
  </si>
  <si>
    <t>ドイツのトラムトレイン－直通運転実現のための技術開発－</t>
  </si>
  <si>
    <t>ＪＲＥＡ</t>
  </si>
  <si>
    <t>Vol.50-No.12</t>
  </si>
  <si>
    <t>43～47</t>
  </si>
  <si>
    <t>Vol.61-No.12</t>
  </si>
  <si>
    <t>70～74</t>
  </si>
  <si>
    <t>トラムトレイン―地域の統合化と公共交通の利便性向上に向けて―</t>
  </si>
  <si>
    <t>Vol.62-No.3</t>
  </si>
  <si>
    <t>41～48</t>
  </si>
  <si>
    <t>79～84</t>
  </si>
  <si>
    <t>89～94</t>
  </si>
  <si>
    <t>土地利用・基盤整備協議ゾーンの設定に関する一考察</t>
  </si>
  <si>
    <t>(社）日本建築学会</t>
  </si>
  <si>
    <t>2007年度日本建築学会大会（九州）都市計画部門研究協議会資料</t>
  </si>
  <si>
    <t>35～40</t>
  </si>
  <si>
    <t>211～212</t>
  </si>
  <si>
    <t>延焼抵抗率を用いた小規模領域における防火性能把握</t>
  </si>
  <si>
    <t>(社)日本建築学会</t>
  </si>
  <si>
    <t>F-1</t>
  </si>
  <si>
    <t>567～568</t>
  </si>
  <si>
    <t>防災まちづくりにおける地理空間情報への期待</t>
  </si>
  <si>
    <t>31～34</t>
  </si>
  <si>
    <t>鍵屋浩司
他</t>
  </si>
  <si>
    <t>216～217</t>
  </si>
  <si>
    <t>1153～1154</t>
  </si>
  <si>
    <t>709～710</t>
  </si>
  <si>
    <t>711～712</t>
  </si>
  <si>
    <t>713～714</t>
  </si>
  <si>
    <t>719～720</t>
  </si>
  <si>
    <t>721～722</t>
  </si>
  <si>
    <t>723～724</t>
  </si>
  <si>
    <t>725～726</t>
  </si>
  <si>
    <t>(社)日本建築学会都市計画委員会</t>
  </si>
  <si>
    <t>－</t>
  </si>
  <si>
    <t>55～60</t>
  </si>
  <si>
    <t>2007.8</t>
  </si>
  <si>
    <t>F-1</t>
  </si>
  <si>
    <t>1109～1110</t>
  </si>
  <si>
    <t>市街地の採光環境の性能基準に関する基礎的研究（その２）
壁面照度と室内光環境の関係</t>
  </si>
  <si>
    <t>1111～1112</t>
  </si>
  <si>
    <t>市街地の採光環境の性能基準に関する基礎的研究（その３）
壁面照度と天空率の関係</t>
  </si>
  <si>
    <t>1113～1114</t>
  </si>
  <si>
    <t>市街地の風環境の研究（その5）
Void 空間の換気性能に関する超過確率の定義と計算法</t>
  </si>
  <si>
    <t>D-2</t>
  </si>
  <si>
    <t>675～676</t>
  </si>
  <si>
    <t>市街地の風環境の研究（その6）
東京地区の風環境におけるVoid 空間の超過確率の解析</t>
  </si>
  <si>
    <t>677～678</t>
  </si>
  <si>
    <t>市街地の風環境の研究（その7）
大阪、仙台地区の風環境におけるVoid 空間の超過確率の解析</t>
  </si>
  <si>
    <t>679～680</t>
  </si>
  <si>
    <t>密集市街地におけるまちづくり誘導手法を活用した建替え促進のために
～『密集市街地整備のための集団規定の運用ガイドブック』の概要の紹介～
（その１）ガイドブック刊行の目的とまちづくり誘導手法の有用性について</t>
  </si>
  <si>
    <t>No.448</t>
  </si>
  <si>
    <t>57～62</t>
  </si>
  <si>
    <t>密集市街地におけるまちづくり誘導手法を活用した建替え促進のために
～『密集市街地整備のための集団規定の運用ガイドブック』の概要の紹介～
（その２）・まちづくり誘導手法の特徴と市街地特性に応じた選び方について、・運用基準等の策定方法について（1.街並み誘導型地区計画）</t>
  </si>
  <si>
    <t>No.449</t>
  </si>
  <si>
    <t>75～82</t>
  </si>
  <si>
    <t>2007.9</t>
  </si>
  <si>
    <t>「筑波敷地条例」による敷地台帳の26年間の運用の変遷とその評価</t>
  </si>
  <si>
    <t>777～780</t>
  </si>
  <si>
    <t>589～592</t>
  </si>
  <si>
    <t>593～596</t>
  </si>
  <si>
    <t>密集市街地におけるまちづくり誘導手法を活用した建替え促進のために
～『密集市街地整備のための集団規定の運用ガイドブック』の概要の紹介～
（その３）運用基準等の策定方法について
（2. 建ぺい率特例許可，3. 三項道路（水平距離の指定））</t>
  </si>
  <si>
    <t>No.450</t>
  </si>
  <si>
    <t>31～38</t>
  </si>
  <si>
    <t>2007.10</t>
  </si>
  <si>
    <t>密集市街地におけるまちづくり誘導手法を活用した建替え促進のために
～『密集市街地整備のための集団規定の運用ガイドブック』の概要の紹介～
（その４）運用基準等の策定方法について
（4. 連担建築物設計制度，5. 43条ただし書許可）</t>
  </si>
  <si>
    <t>No.451</t>
  </si>
  <si>
    <t>32～39</t>
  </si>
  <si>
    <t>2007.11</t>
  </si>
  <si>
    <t>密集市街地におけるまちづくり誘導手法を活用した建替え促進のために
～『密集市街地整備のための集団規定の運用ガイドブック』の概要の紹介～
（その５）発意から手法導入までの実務的ノウハウについて</t>
  </si>
  <si>
    <t>No.452</t>
  </si>
  <si>
    <t>25～32</t>
  </si>
  <si>
    <t>2007.12</t>
  </si>
  <si>
    <t xml:space="preserve">沿岸海洋研究部 </t>
  </si>
  <si>
    <t>Density intrusion and variation in dissolved oxygen concentrations in a bay with a sill at its mouth</t>
  </si>
  <si>
    <t>岡田知也</t>
  </si>
  <si>
    <t>Journal of Environmental Engineering 133</t>
  </si>
  <si>
    <t>ASCE</t>
  </si>
  <si>
    <t>中山恵介</t>
  </si>
  <si>
    <t>Environment restoration project in coastal development - implementation of the adaptive management -</t>
  </si>
  <si>
    <t>Keita Furukawa</t>
  </si>
  <si>
    <t>T1B-1</t>
  </si>
  <si>
    <t>Manabu Igarashi</t>
  </si>
  <si>
    <t>小島治幸</t>
  </si>
  <si>
    <t>森本剣太郎</t>
  </si>
  <si>
    <t>増田龍哉</t>
  </si>
  <si>
    <t>三迫陽介</t>
  </si>
  <si>
    <t>古川恵太</t>
  </si>
  <si>
    <t>滝川清</t>
  </si>
  <si>
    <t>加藤智康</t>
  </si>
  <si>
    <t>枝広茂樹</t>
  </si>
  <si>
    <t>小林英樹</t>
  </si>
  <si>
    <t>佐藤千鶴</t>
  </si>
  <si>
    <t>古川恵太</t>
  </si>
  <si>
    <t>古川恵太</t>
  </si>
  <si>
    <t>熊本大学</t>
  </si>
  <si>
    <t xml:space="preserve">  Analysis of Spillover Process and Development of Estimation Methods of　Tsunami Damage in Ports and Surrounding Areas　港湾及びその周辺地域における津波被害波及過程の分析と被害想定手法の開発</t>
  </si>
  <si>
    <t xml:space="preserve"> 第３９回合同部会</t>
  </si>
  <si>
    <t>天然資源の開発利用に関する日米会議（ＵＪＮＲ）耐風・耐震構造専門部会</t>
  </si>
  <si>
    <t>vol.23</t>
  </si>
  <si>
    <t>香田　勝己</t>
  </si>
  <si>
    <t>遮水シート引き抜き実験のFEM 解析</t>
  </si>
  <si>
    <t>第29 回土木学会地震工学研究発表会報告集</t>
  </si>
  <si>
    <t>メガリスク型沿岸域災害対策
― 巨大高潮・津波に備える ―</t>
  </si>
  <si>
    <t>Ｈ19.10</t>
  </si>
  <si>
    <t>コンピュータビジョンによる建築の施工品質情報管理の可能性に関する研究</t>
  </si>
  <si>
    <t>平沢岳人</t>
  </si>
  <si>
    <t>第23回建築生産シンポジウム２００７</t>
  </si>
  <si>
    <t>127～132</t>
  </si>
  <si>
    <t>加戸啓太</t>
  </si>
  <si>
    <t>建築研究部</t>
  </si>
  <si>
    <t>主題解説（3）現行の規基準類</t>
  </si>
  <si>
    <t>非構造部材の地震・風被害の軽減に向けて、日本建築学会、非構造部材（屋根・外壁・天井）の地震・風被害軽減化特別研究委員会、２００７年度日本建築学会大会（九州）特別研究部門　研究協議会資料</t>
  </si>
  <si>
    <t>45～59</t>
  </si>
  <si>
    <t>耐震診断・耐震改修の現状</t>
  </si>
  <si>
    <t>既存鋼構造建物の耐震性能評価と補強・再生、日本建築学会、構造委員会鋼構造運営委員会、２００７年度日本建築学会大会（九州）構造部門（鋼構造）パネルディスカッション資料</t>
  </si>
  <si>
    <t>1～11</t>
  </si>
  <si>
    <t xml:space="preserve">建築研究部 </t>
  </si>
  <si>
    <t>建築研究部長</t>
  </si>
  <si>
    <t>合成スラブ構造床の保有耐火時間簡易計算法</t>
  </si>
  <si>
    <t>河野 守</t>
  </si>
  <si>
    <t>建築研究部</t>
  </si>
  <si>
    <t>日本火災学会研究発表会概要集</t>
  </si>
  <si>
    <t>172～173</t>
  </si>
  <si>
    <t>原田 晶利</t>
  </si>
  <si>
    <t>JFE建材</t>
  </si>
  <si>
    <t>№64</t>
  </si>
  <si>
    <t>29～33</t>
  </si>
  <si>
    <t>Vol.11№3</t>
  </si>
  <si>
    <t>135～139</t>
  </si>
  <si>
    <t>地形条件を利用した里山植物のハビタット推定－カタクリ・イカリソウによるケーススタディ</t>
  </si>
  <si>
    <t>5.2　景観シミュレータ</t>
  </si>
  <si>
    <t>小林英之</t>
  </si>
  <si>
    <t>川の技術のフロント</t>
  </si>
  <si>
    <t>技法堂出版</t>
  </si>
  <si>
    <t>14.景観
15.人と自然との触れ合いの活動の場</t>
  </si>
  <si>
    <t>道路環境影響評価の技術手法　2007改訂版　</t>
  </si>
  <si>
    <t>(財)道路環境研究所</t>
  </si>
  <si>
    <t>国営みちのく杜の湖畔公園における森林管理が林床植物の種多様性増加と開花に及ぼす効果と影響の分析</t>
  </si>
  <si>
    <t>土木技術資料</t>
  </si>
  <si>
    <t>(財)土木研究センター</t>
  </si>
  <si>
    <t>Vol.49 No.12</t>
  </si>
  <si>
    <t>58～63</t>
  </si>
  <si>
    <t>道路事業における景観の環境影響評価</t>
  </si>
  <si>
    <t>環境アセスメント学会誌</t>
  </si>
  <si>
    <t>環境アセスメント学会</t>
  </si>
  <si>
    <t>62～66</t>
  </si>
  <si>
    <t>木曽川中流域における植生変遷と特定外来生物オオキンケイギクの分布特性</t>
  </si>
  <si>
    <t>ランドスケープ研究</t>
  </si>
  <si>
    <t>（社）日本造園学会</t>
  </si>
  <si>
    <t>Vol.71 No.5</t>
  </si>
  <si>
    <t xml:space="preserve">下水道研究部 </t>
  </si>
  <si>
    <t>下水汚泥資源化・先端技術誘導プロジェクト（LOTUS Project）</t>
  </si>
  <si>
    <t>Vol.21
No.3</t>
  </si>
  <si>
    <t>127～130</t>
  </si>
  <si>
    <t>The Effect of Water Quality Trading And Its Features Compared with Effluent Charge System</t>
  </si>
  <si>
    <t>Fujiki O.</t>
  </si>
  <si>
    <t>Proceedings of 80th Annual Water Environment Federation Technical Exhibition and Conference</t>
  </si>
  <si>
    <t>Water Environment Federation</t>
  </si>
  <si>
    <t>6187～6198</t>
  </si>
  <si>
    <t>気候変動と下水道</t>
  </si>
  <si>
    <t>土木技術資料</t>
  </si>
  <si>
    <t>Vol.49 No.10</t>
  </si>
  <si>
    <t>20～21</t>
  </si>
  <si>
    <t>水質保全のための流域管理
－日・米・欧の比較－</t>
  </si>
  <si>
    <t>No.418</t>
  </si>
  <si>
    <t>下水道による新しいライフスタイルの「発見」</t>
  </si>
  <si>
    <t>Vol.31
Nol.1</t>
  </si>
  <si>
    <t>6～8</t>
  </si>
  <si>
    <t>下水道管渠のアセットマネジメント</t>
  </si>
  <si>
    <t>Vol.50
No.1</t>
  </si>
  <si>
    <t>12～13</t>
  </si>
  <si>
    <t>ストックマネジメントのこれから</t>
  </si>
  <si>
    <t>JASCOMA</t>
  </si>
  <si>
    <t>Vol.15
No.28</t>
  </si>
  <si>
    <t>6～7</t>
  </si>
  <si>
    <t>Vol.14</t>
  </si>
  <si>
    <t>Vol.50
No.3</t>
  </si>
  <si>
    <t>国総研アニュアルレポート2008</t>
  </si>
  <si>
    <t>Field Survey and Alternative Estimation on Runoff Pollution Load from Urban Areas</t>
  </si>
  <si>
    <t>Norihide Tamoto
Toshiaki Yoshida
Kazuya Fujiu</t>
  </si>
  <si>
    <t>Novatech 2007</t>
  </si>
  <si>
    <t>GRAIE</t>
  </si>
  <si>
    <t>Upgrading the runoff quality simulation model "PWRI Load Model" -Development of the "WSD Model"-</t>
  </si>
  <si>
    <t>Novatech 2007</t>
  </si>
  <si>
    <t>GRAIE</t>
  </si>
  <si>
    <t>「第4回日米水道水質管理及び下水道技術に関する政府間会議」に参加して</t>
  </si>
  <si>
    <t>Vol.44
No.535</t>
  </si>
  <si>
    <t>Vol.30
No.9</t>
  </si>
  <si>
    <t>Vol.44
No.538</t>
  </si>
  <si>
    <t>2007.9</t>
  </si>
  <si>
    <t>2007.10</t>
  </si>
  <si>
    <t>松宮洋介
深谷渉
福田康雄
榊原隆</t>
  </si>
  <si>
    <t>International Water Association</t>
  </si>
  <si>
    <t>Vol.35</t>
  </si>
  <si>
    <t>文献レビュー　－コスト縮減の工夫と実践－
（Ⅳ．工事のスピードアップ）</t>
  </si>
  <si>
    <t>宮本　綾子</t>
  </si>
  <si>
    <t>下水道協会誌</t>
  </si>
  <si>
    <t>（社）日本下水道協会</t>
  </si>
  <si>
    <t>第４章　水質が中心となる流域の水問題
４．１　ガンジス川流域</t>
  </si>
  <si>
    <t>One-Year Monthly Quantitative Survey of Noroviruses, Enteroviruses and Adenoviruses in Wastewater Collected from Six Plants in Japan</t>
  </si>
  <si>
    <t>Water Research</t>
  </si>
  <si>
    <t>Elsevier Science</t>
  </si>
  <si>
    <t xml:space="preserve">河川研究部 </t>
  </si>
  <si>
    <t>Ⅱ－13～16</t>
  </si>
  <si>
    <t>77～81</t>
  </si>
  <si>
    <t>菊森　佳幹</t>
  </si>
  <si>
    <t>（財）ダム技術センター</t>
  </si>
  <si>
    <t>No.248</t>
  </si>
  <si>
    <t>8～13</t>
  </si>
  <si>
    <t>涸沼川における洪水中の河床波形状の観測</t>
  </si>
  <si>
    <t>吉岡英貴</t>
  </si>
  <si>
    <t>Vol.49</t>
  </si>
  <si>
    <t>36～39</t>
  </si>
  <si>
    <t>山下武宣</t>
  </si>
  <si>
    <t>高部一彦</t>
  </si>
  <si>
    <t>日本工営株式会社</t>
  </si>
  <si>
    <t>ベトナムにおける治水・利水施設</t>
  </si>
  <si>
    <t>No.251</t>
  </si>
  <si>
    <t>6～13</t>
  </si>
  <si>
    <t>ADCP観測値を用いた新たな試み～高度化処理について～</t>
  </si>
  <si>
    <t>Vol.62</t>
  </si>
  <si>
    <t>207～208</t>
  </si>
  <si>
    <t>元 自由学園</t>
  </si>
  <si>
    <t>河川構造物（樋門・水門）の維持管理における補修対策と変状特性</t>
  </si>
  <si>
    <t>231～232</t>
  </si>
  <si>
    <t>河川研究部河川研究室</t>
  </si>
  <si>
    <t>低周波発信器を用いた礫の移動状況調査</t>
  </si>
  <si>
    <t>235～236</t>
  </si>
  <si>
    <t>(独)土木研究所</t>
  </si>
  <si>
    <t>Vol.48 No.10</t>
  </si>
  <si>
    <t>2007.10</t>
  </si>
  <si>
    <t>2007.10</t>
  </si>
  <si>
    <t>Vol.50</t>
  </si>
  <si>
    <t>42～43</t>
  </si>
  <si>
    <t>Wave Force on Coastal Dike due to Tsunami</t>
  </si>
  <si>
    <t>F. Kato</t>
  </si>
  <si>
    <t>Coastal Engineering 2006</t>
  </si>
  <si>
    <t>World Scientific</t>
  </si>
  <si>
    <t>5150～5161</t>
  </si>
  <si>
    <t>S. Inagaki</t>
  </si>
  <si>
    <t>M. Fukuhama</t>
  </si>
  <si>
    <t>Tsunami Damage Estimation in Consideration of Beach Transformation and Dike Failure</t>
  </si>
  <si>
    <t>F. Kato</t>
  </si>
  <si>
    <t>Proceedings of Coastal Sediments 2007</t>
  </si>
  <si>
    <t>ASCE</t>
  </si>
  <si>
    <t>1008～1018</t>
  </si>
  <si>
    <t>H. Fujii</t>
  </si>
  <si>
    <t>T. Takagi</t>
  </si>
  <si>
    <t>Change in Longitudinal Profile Using Sand of Mixed Grain Size in Large Wave Tank and Its Numerical Simulation</t>
  </si>
  <si>
    <t>259～271</t>
  </si>
  <si>
    <t>T. Uda</t>
  </si>
  <si>
    <t>M. Serizawa</t>
  </si>
  <si>
    <t>T. Ishikawa</t>
  </si>
  <si>
    <t>Numerical Study on the Seawall's Effect against Sumatra Tsunami Run-up at Male' Island</t>
  </si>
  <si>
    <t>F. Kato</t>
  </si>
  <si>
    <t>Journal of Hydroscience and Hydraulic Engineering</t>
  </si>
  <si>
    <t>Vol.25</t>
  </si>
  <si>
    <t>41～54</t>
  </si>
  <si>
    <t>No.1</t>
  </si>
  <si>
    <t>M. Fukuhama</t>
  </si>
  <si>
    <t>Y. Ohtani</t>
  </si>
  <si>
    <t>Y. Imazu</t>
  </si>
  <si>
    <t>T. Sakawa</t>
  </si>
  <si>
    <t>K. Hayashi</t>
  </si>
  <si>
    <t>Vol.23</t>
  </si>
  <si>
    <t>147～152</t>
  </si>
  <si>
    <t>225～230</t>
  </si>
  <si>
    <t>639～644</t>
  </si>
  <si>
    <t>40～43</t>
  </si>
  <si>
    <t>44～47</t>
  </si>
  <si>
    <t>48～51</t>
  </si>
  <si>
    <t>71～72</t>
  </si>
  <si>
    <t>(株)エコー</t>
  </si>
  <si>
    <t>261～265</t>
  </si>
  <si>
    <t>(株)アイ・エヌ・エー</t>
  </si>
  <si>
    <t>306～310</t>
  </si>
  <si>
    <t>651～655</t>
  </si>
  <si>
    <t>706～710</t>
  </si>
  <si>
    <t>806～810</t>
  </si>
  <si>
    <t>1346～1350</t>
  </si>
  <si>
    <t>Vol.47, No.1</t>
  </si>
  <si>
    <t>48～51</t>
  </si>
  <si>
    <t>2007.12</t>
  </si>
  <si>
    <t>No.739</t>
  </si>
  <si>
    <t>106～110</t>
  </si>
  <si>
    <t>サイクロン「シドル」によるバングラデシュの高潮災害</t>
  </si>
  <si>
    <t>Vol.50, No.3</t>
  </si>
  <si>
    <t>40～41</t>
  </si>
  <si>
    <t>TRIAL IMPLEMENTATION OF NEW JAPANESE GUIDELINES  FOR SEISMIC PERFORMANCE EVALUATION OF DAMS  DURING LARGE EARTHQUAKES</t>
  </si>
  <si>
    <t>75th ANNUAL MEETING OF THE ICOLD SYMPOSIUM PROCEEDING</t>
  </si>
  <si>
    <t>Vol.252</t>
  </si>
  <si>
    <t>10～31</t>
  </si>
  <si>
    <t xml:space="preserve">道路研究部 </t>
  </si>
  <si>
    <t>道路研究部道路研究室</t>
  </si>
  <si>
    <t>Vol.42
No.3</t>
  </si>
  <si>
    <t>ＰＩプロセスにおける理論と実践の対応関係の整理</t>
  </si>
  <si>
    <t>Vol.35</t>
  </si>
  <si>
    <t>交流圏に着目した道路整備効果評価指標の開発</t>
  </si>
  <si>
    <t>三上弘城</t>
  </si>
  <si>
    <t>元道路研究部
道路研究室</t>
  </si>
  <si>
    <t>前川友宏</t>
  </si>
  <si>
    <t>A STUDY ON FACTORS THAT DETERMINE THE EFFECTIVENESS
OF TOLL DISCOUNTS</t>
  </si>
  <si>
    <t>23RD WORLD ROAD CONGRESS</t>
  </si>
  <si>
    <t>World Road Association</t>
  </si>
  <si>
    <t>23RD</t>
  </si>
  <si>
    <t>CD-ROM</t>
  </si>
  <si>
    <t>野崎　康秀</t>
  </si>
  <si>
    <t>A STUDY OF A NETWORK ANALYSIS MODEL FOR FREIGHT DEMAND</t>
  </si>
  <si>
    <t>二俣　芳美</t>
  </si>
  <si>
    <t>柴崎　隆一</t>
  </si>
  <si>
    <t>港湾研究部港湾システム研究室</t>
  </si>
  <si>
    <t>Measures for dealing with urban logistics issues in Japan</t>
  </si>
  <si>
    <t>EMPIRICAL APPLICATION OF AUTOMATIC VEHICLE IDENTIFICATION DEVICES IN A TRFFIC SURVEY CONDUCTED IN A SIGHTSEEING AREA</t>
  </si>
  <si>
    <t>道路研究部道路研究室</t>
  </si>
  <si>
    <t xml:space="preserve">14th World Congress on ITS
Proceedings
</t>
  </si>
  <si>
    <t>ITS世界会議北京組織委員会</t>
  </si>
  <si>
    <t>14th</t>
  </si>
  <si>
    <t>CD-ROM</t>
  </si>
  <si>
    <t>2007.10</t>
  </si>
  <si>
    <t>DEVELOPMENT OF PORTABLE VEHICLE TRAFFIC COUNTER</t>
  </si>
  <si>
    <t xml:space="preserve">14th World Congress on ITS
Proceedings
</t>
  </si>
  <si>
    <t>ITS世界会議北京組織委員会</t>
  </si>
  <si>
    <t>14th</t>
  </si>
  <si>
    <t>東俊孝
高田知典</t>
  </si>
  <si>
    <t>内田淳</t>
  </si>
  <si>
    <t>高速バスロケーションシステムを用いた道路の時間信頼性解析</t>
  </si>
  <si>
    <t>CD-ROM</t>
  </si>
  <si>
    <t>走りやすさマップを用いた日本の道路ネットワークの現状分析</t>
  </si>
  <si>
    <t>第28回日本道路会議論文集</t>
  </si>
  <si>
    <t>(社)日本道路協会</t>
  </si>
  <si>
    <t>第27回</t>
  </si>
  <si>
    <t>米国連邦政府の業績と予算の統合の取り組み(PART)について</t>
  </si>
  <si>
    <t>企業の事業継続計画に対する行政の策定支援方法に関する研究</t>
  </si>
  <si>
    <t>常時観測データによる五十日（ごとおび）の交通量の状況把握</t>
  </si>
  <si>
    <t>交通調査の高度化による観光交通の特性把握</t>
  </si>
  <si>
    <t>スマートIC 設置による時間短縮圏域の算出手法に関する研究</t>
  </si>
  <si>
    <t>道路上の貨物流動状況の評価に関する研究</t>
  </si>
  <si>
    <t>河野辰男</t>
  </si>
  <si>
    <t>時間価値分布を考慮した料金施策モデルによる細街路交通削減効果の計測</t>
  </si>
  <si>
    <t>道路研究部道路研究室</t>
  </si>
  <si>
    <t>井坪慎二</t>
  </si>
  <si>
    <t>Society for Social Management Systems 2008</t>
  </si>
  <si>
    <t>社会マネジメント研究所</t>
  </si>
  <si>
    <t>Indicators and Data Collection to Support Performance Measurment System</t>
  </si>
  <si>
    <t>PRC橋の耐久性に関する実態調査</t>
  </si>
  <si>
    <t>古賀友一郎</t>
  </si>
  <si>
    <t xml:space="preserve"> 第16回プレストレストコンクリートの発展に関するシンポジウム</t>
  </si>
  <si>
    <t>vol.6</t>
  </si>
  <si>
    <t>2007.10</t>
  </si>
  <si>
    <t>道路橋の健全度に関する基礎的調査手法の提案</t>
  </si>
  <si>
    <t>Vol.1</t>
  </si>
  <si>
    <t>古賀友一郎</t>
  </si>
  <si>
    <t>Vol6</t>
  </si>
  <si>
    <t>2008Janualy</t>
  </si>
  <si>
    <t>エポキシ樹脂塗装鉄筋塗膜の疲労耐久性</t>
  </si>
  <si>
    <t>玉越隆史</t>
  </si>
  <si>
    <t>Vol.46 No.2</t>
  </si>
  <si>
    <t>武田達也</t>
  </si>
  <si>
    <t>平塚慶達</t>
  </si>
  <si>
    <t>大橋章</t>
  </si>
  <si>
    <t>PC鋼棒の熱影響による耐力低下</t>
  </si>
  <si>
    <t>玉越隆史　</t>
  </si>
  <si>
    <t>小林寛</t>
  </si>
  <si>
    <t>武田達也</t>
  </si>
  <si>
    <t>古賀友一郎</t>
  </si>
  <si>
    <t>プレストレストコンクリート</t>
  </si>
  <si>
    <t>2007.4</t>
  </si>
  <si>
    <t>道路研究部道路空間高度化研究室</t>
  </si>
  <si>
    <t>土木学会第62回年次学術講演会講演概要集</t>
  </si>
  <si>
    <t>2007.9</t>
  </si>
  <si>
    <t>2007.9</t>
  </si>
  <si>
    <t>PROCEEDINGS
14th World Congress on Inteligent Transport Systems</t>
  </si>
  <si>
    <t>The organizing Committee of the 14th World Congress on Intelligent Transport Systems</t>
  </si>
  <si>
    <t>14th
(CD)</t>
  </si>
  <si>
    <t>2007.10</t>
  </si>
  <si>
    <t>2007.11</t>
  </si>
  <si>
    <t>道路研究部道路空間高度化研究室</t>
  </si>
  <si>
    <t>2008.1</t>
  </si>
  <si>
    <t>2008.2</t>
  </si>
  <si>
    <t>道路研究部道路空間高度化研究室</t>
  </si>
  <si>
    <t xml:space="preserve">Society for Social Management Systems -Infrastructure and Environment- </t>
  </si>
  <si>
    <t>Society for Social Management Systems</t>
  </si>
  <si>
    <t>2008.3</t>
  </si>
  <si>
    <t>2008.3</t>
  </si>
  <si>
    <t xml:space="preserve">住宅研究部 </t>
  </si>
  <si>
    <t>40～50</t>
  </si>
  <si>
    <t>マンション管理組合のためのQ&amp;A「よくわかる耐震改修」</t>
  </si>
  <si>
    <t>「住まいから始める地域・まちづくり2008」</t>
  </si>
  <si>
    <t>F-1</t>
  </si>
  <si>
    <t>特定非営利活動法人による新築共同住宅の供給・運営事業</t>
  </si>
  <si>
    <t>日本建築学会大会学術講演梗概集</t>
  </si>
  <si>
    <t>F-1分冊</t>
  </si>
  <si>
    <t>1391～1392</t>
  </si>
  <si>
    <t>高齢者を対象とした居住支援活動－民間賃貸居住支援活動の事例調査その1</t>
  </si>
  <si>
    <t>日本建築学会大会学術講演梗概集</t>
  </si>
  <si>
    <t>1393～1394</t>
  </si>
  <si>
    <t>森永　良丙</t>
  </si>
  <si>
    <t>新井　信幸</t>
  </si>
  <si>
    <t>三井所　隆史</t>
  </si>
  <si>
    <t>西野　聖子</t>
  </si>
  <si>
    <t>二階　幸恵</t>
  </si>
  <si>
    <t>障害者を対象とした居住支援活動－民間賃貸居住支援活動の事例調査その2</t>
  </si>
  <si>
    <t>西野　聖子</t>
  </si>
  <si>
    <t>日本建築学会大会学術講演梗概集</t>
  </si>
  <si>
    <t>1395～1396</t>
  </si>
  <si>
    <t>加藤　景子</t>
  </si>
  <si>
    <t>外国人・DV被害者・ホームレスを対象とした居住支援活動－民間賃貸居住支援活動の事例調査その3</t>
  </si>
  <si>
    <t>二階　幸恵</t>
  </si>
  <si>
    <t>日本建築学会</t>
  </si>
  <si>
    <t>F-1分冊</t>
  </si>
  <si>
    <t>1397～1398</t>
  </si>
  <si>
    <t>米野　史健</t>
  </si>
  <si>
    <t>加藤　景子</t>
  </si>
  <si>
    <t>地方公共団体による居住支援に関する施策の概況－民間賃貸居住支援の概況調査その1</t>
  </si>
  <si>
    <t>1399～1400</t>
  </si>
  <si>
    <t>民間非営利団体による居住支援活動の概況－民間賃貸居住支援の概況調査その2</t>
  </si>
  <si>
    <t>三井所　隆史</t>
  </si>
  <si>
    <t>1401～1402</t>
  </si>
  <si>
    <t>米野　史健</t>
  </si>
  <si>
    <t>構造改革特区制度の提案にみる、都市計画の地方分権の課題</t>
  </si>
  <si>
    <t>饗庭　伸</t>
  </si>
  <si>
    <t>日本建築学会大会研究協議会資料『都市計画は機能しているか－実効性のある制度改革へ向けて』</t>
  </si>
  <si>
    <t>45～48</t>
  </si>
  <si>
    <t>桑田　仁</t>
  </si>
  <si>
    <t>野澤　千絵</t>
  </si>
  <si>
    <t>真鍋　陸太郎</t>
  </si>
  <si>
    <t>米野　史健</t>
  </si>
  <si>
    <t>269号</t>
  </si>
  <si>
    <t>100～105</t>
  </si>
  <si>
    <t>都市計画・まちづくり分野における構造改革特区制度の実態分析</t>
  </si>
  <si>
    <t>都市計画学会学術研究論文集</t>
  </si>
  <si>
    <t>千葉県における住生活基本計画及び地域住宅計画の策定にみる特徴と課題</t>
  </si>
  <si>
    <t>住宅に関連した活動を行う特定非営利活動法人の概況－認証団体の定款等における目的及び事業の記載内容の分析</t>
  </si>
  <si>
    <t>建築学会計画系論文報告集</t>
  </si>
  <si>
    <t>第625号</t>
  </si>
  <si>
    <t>649～653</t>
  </si>
  <si>
    <t>武藤正樹</t>
  </si>
  <si>
    <t>日本建築学会大会学術講演梗概集</t>
  </si>
  <si>
    <t>A-1分冊</t>
  </si>
  <si>
    <t>有川智</t>
  </si>
  <si>
    <t>武藤正樹</t>
  </si>
  <si>
    <t>高橋暁</t>
  </si>
  <si>
    <t>橋本真一</t>
  </si>
  <si>
    <t>野城智也</t>
  </si>
  <si>
    <t>橋本真一</t>
  </si>
  <si>
    <t>有川智</t>
  </si>
  <si>
    <t>高橋暁</t>
  </si>
  <si>
    <t>野城智也</t>
  </si>
  <si>
    <t>高橋暁</t>
  </si>
  <si>
    <t>有川智</t>
  </si>
  <si>
    <t>つくばサイエンスアカデミー</t>
  </si>
  <si>
    <t>A manual for the on-site air flow rate measurement for domestic ventilation systems in Japan</t>
  </si>
  <si>
    <t>M.Tajima</t>
  </si>
  <si>
    <t>Air Indormation Review</t>
  </si>
  <si>
    <t>Air Infiltration and Ventilation Centre</t>
  </si>
  <si>
    <t>VOL28, No.2</t>
  </si>
  <si>
    <t>3</t>
  </si>
  <si>
    <t>Topics of Energy Saving Code for Residential Ventilation in Japan</t>
  </si>
  <si>
    <t>Masaki Tajima</t>
  </si>
  <si>
    <t>Vol.45,No.5</t>
  </si>
  <si>
    <t>35～38</t>
  </si>
  <si>
    <t>The evaluation of distributed multiple–light arrangement in the daytime and nighttime using brightness image</t>
  </si>
  <si>
    <t>Proceedings 26th session of the CIE</t>
  </si>
  <si>
    <t>CIE</t>
  </si>
  <si>
    <t>Vol.2</t>
  </si>
  <si>
    <t>Building Research Institute</t>
  </si>
  <si>
    <t>Tokyo Institute of Technology</t>
  </si>
  <si>
    <t>都市開発研究室</t>
  </si>
  <si>
    <t>都市計画研究室</t>
  </si>
  <si>
    <t>D-1分冊</t>
  </si>
  <si>
    <t>逢坂太志</t>
  </si>
  <si>
    <t>A-1</t>
  </si>
  <si>
    <t>田島昌樹</t>
  </si>
  <si>
    <t>田村昌隆</t>
  </si>
  <si>
    <t>田村昌隆</t>
  </si>
  <si>
    <t>峰野悟</t>
  </si>
  <si>
    <t>D-2</t>
  </si>
  <si>
    <t>澤地孝男</t>
  </si>
  <si>
    <t>三浦尚志</t>
  </si>
  <si>
    <t>秋元孝之</t>
  </si>
  <si>
    <t>坂本雄三</t>
  </si>
  <si>
    <t>井前貴正</t>
  </si>
  <si>
    <t>瀬戸裕直</t>
  </si>
  <si>
    <t>津田学志</t>
  </si>
  <si>
    <t>松永潤一郎</t>
  </si>
  <si>
    <t>齋藤宏昭</t>
  </si>
  <si>
    <t>澤地孝男</t>
  </si>
  <si>
    <t>桑沢保夫</t>
  </si>
  <si>
    <t>石崎竜一</t>
  </si>
  <si>
    <t>早津隆史</t>
  </si>
  <si>
    <t>那須洋平</t>
  </si>
  <si>
    <t>坂本雄三</t>
  </si>
  <si>
    <t>佐々木亮治</t>
  </si>
  <si>
    <t>高橋泰雄</t>
  </si>
  <si>
    <t>自然換気・通風設計のための風圧予測手法に関する研究　（その11）換気回路網計算によるニューラルネットワークの風圧係数学習精度の評価</t>
  </si>
  <si>
    <t>田島昌樹</t>
  </si>
  <si>
    <t>高橋泰雄</t>
  </si>
  <si>
    <t>澤地孝男</t>
  </si>
  <si>
    <t>395～396</t>
  </si>
  <si>
    <t>241～242</t>
  </si>
  <si>
    <t>369～370</t>
  </si>
  <si>
    <t>46～47</t>
  </si>
  <si>
    <t>111～121</t>
  </si>
  <si>
    <t>547～552</t>
  </si>
  <si>
    <t>Vol.12
特別号(2)</t>
  </si>
  <si>
    <t>2008年
２月号</t>
  </si>
  <si>
    <t>環境研究部
河川環境研究室
下水道研究部
下水処理研究室</t>
  </si>
  <si>
    <t>9～14</t>
  </si>
  <si>
    <t>474～483</t>
  </si>
  <si>
    <t>Vol.42
増刊号</t>
  </si>
  <si>
    <t>315～355
357～401</t>
  </si>
  <si>
    <t>Vol.6
No.1</t>
  </si>
  <si>
    <t>2008.3
予定</t>
  </si>
  <si>
    <t>Vol.58
No.12</t>
  </si>
  <si>
    <t>Vol.57
No.1</t>
  </si>
  <si>
    <t>Vol.57
No.2</t>
  </si>
  <si>
    <t>Vol.31
No.3</t>
  </si>
  <si>
    <t>Vol.42  Issues 6-7</t>
  </si>
  <si>
    <t>菊森佳幹</t>
  </si>
  <si>
    <t>萬矢敦啓</t>
  </si>
  <si>
    <t>福島雅紀</t>
  </si>
  <si>
    <t>植木真生</t>
  </si>
  <si>
    <t>山下武宣</t>
  </si>
  <si>
    <t>箱石憲昭</t>
  </si>
  <si>
    <t>石神孝之</t>
  </si>
  <si>
    <t>松井均</t>
  </si>
  <si>
    <t>宇野哲平</t>
  </si>
  <si>
    <t>木下良作</t>
  </si>
  <si>
    <t>p.76～80</t>
  </si>
  <si>
    <t>p.29～31</t>
  </si>
  <si>
    <t>p.16～19</t>
  </si>
  <si>
    <t>企画部研究評価・推進課</t>
  </si>
  <si>
    <t>49-10</t>
  </si>
  <si>
    <t>記事32</t>
  </si>
  <si>
    <t>16～22</t>
  </si>
  <si>
    <t>Vol.6
No.1</t>
  </si>
  <si>
    <t>703～708</t>
  </si>
  <si>
    <t>中島　明子
（和洋女子大学）
長谷川　洋　
他5名</t>
  </si>
  <si>
    <t>武藤正樹
他</t>
  </si>
  <si>
    <t>471～472</t>
  </si>
  <si>
    <t>三木保弘
他</t>
  </si>
  <si>
    <t>第62巻
第2号</t>
  </si>
  <si>
    <t>Vol.22
No.3</t>
  </si>
  <si>
    <t>石井儀光
他</t>
  </si>
  <si>
    <t>Vol.13
No.26</t>
  </si>
  <si>
    <t>小田　勝也</t>
  </si>
  <si>
    <t xml:space="preserve">岡本　 修 </t>
  </si>
  <si>
    <t>熊谷兼太郎</t>
  </si>
  <si>
    <t xml:space="preserve">（社）土木学会    </t>
  </si>
  <si>
    <t xml:space="preserve">（財）沿岸技術研究センター  </t>
  </si>
  <si>
    <t>第53巻
第1号</t>
  </si>
  <si>
    <t>維持補修計画での社会的割引率の設定と補修工事の最適実施時期に関する研究</t>
  </si>
  <si>
    <t>平成19年
夏号</t>
  </si>
  <si>
    <t>7～187</t>
  </si>
  <si>
    <t>pp.78～81</t>
  </si>
  <si>
    <t>pp.30～40</t>
  </si>
  <si>
    <t>211～288</t>
  </si>
  <si>
    <t>第44巻
第2号</t>
  </si>
  <si>
    <t>平成19年
８月号</t>
  </si>
  <si>
    <t>第49巻
第９号</t>
  </si>
  <si>
    <t>（財）土木研究センター</t>
  </si>
  <si>
    <t>第30巻
第5号</t>
  </si>
  <si>
    <t>Vol.50
No.3</t>
  </si>
  <si>
    <t>第61巻
第5号</t>
  </si>
  <si>
    <t>交通工学研究会</t>
  </si>
  <si>
    <t>土木学会デザイン賞における土木デザインの評価分析</t>
  </si>
  <si>
    <t>景観・デザイン研究論文集</t>
  </si>
  <si>
    <t>（社）土木学会</t>
  </si>
  <si>
    <t>岡田智秀</t>
  </si>
  <si>
    <t>日本大学理工学部海洋建築工学科専任講師</t>
  </si>
  <si>
    <t>景観・デザイン研究講演集</t>
  </si>
  <si>
    <t>角真規子</t>
  </si>
  <si>
    <t>（株）地域開発研究所</t>
  </si>
  <si>
    <t>鈴木洋</t>
  </si>
  <si>
    <t>兼子和彦</t>
  </si>
  <si>
    <t>高松誠治</t>
  </si>
  <si>
    <t>（株）スペースシンタックス・ジャパン</t>
  </si>
  <si>
    <t>松江正彦</t>
  </si>
  <si>
    <t>内藤充彦</t>
  </si>
  <si>
    <t>（株）プランニングネットワーク</t>
  </si>
  <si>
    <t>街路樹の危険性と診断機の開発</t>
  </si>
  <si>
    <t>飯塚康雄</t>
  </si>
  <si>
    <t>緑化生態研究室</t>
  </si>
  <si>
    <t>都市緑化技術</t>
  </si>
  <si>
    <t>(財)都市緑化技術開発機構</t>
  </si>
  <si>
    <t>鹿児島建築市場とトヨタ生産方式
-ものづくり研究からみた住宅生産合理化の新しい可能性－</t>
  </si>
  <si>
    <t>左海冬彦</t>
  </si>
  <si>
    <t>住宅系研究報告会論文集２</t>
  </si>
  <si>
    <t>第2回住宅系研究報告会論文集</t>
  </si>
  <si>
    <t>郊外住宅地の持続性と再生・再編手法の研究</t>
  </si>
  <si>
    <t>(財)都市計画協会</t>
  </si>
  <si>
    <t>住宅研究部
住環境計画研究室</t>
  </si>
  <si>
    <t>T.Sawachi</t>
  </si>
  <si>
    <t>建築研究部
建築新技術研究官</t>
  </si>
  <si>
    <t>住宅の機械換気に関する国際ワークショップテキスト</t>
  </si>
  <si>
    <t>国土交通省国土技術政策総合研究所
独立行政法人建築研究所
財団法人建築環境・省エネルギー機構</t>
  </si>
  <si>
    <t>建築分野における環境性能評価</t>
  </si>
  <si>
    <t>有川　智</t>
  </si>
  <si>
    <t>住宅研究部住環境計画研究室</t>
  </si>
  <si>
    <t>コンクリート工学</t>
  </si>
  <si>
    <t>（社）日本コンクリート工学協会</t>
  </si>
  <si>
    <t>棚野博之</t>
  </si>
  <si>
    <t>建築研究所上席研究員</t>
  </si>
  <si>
    <t>（全員）</t>
  </si>
  <si>
    <t>住宅照明設計技術指針(JIEG-009)</t>
  </si>
  <si>
    <t>三木保弘</t>
  </si>
  <si>
    <t>住宅研究部　住環境計画研究室</t>
  </si>
  <si>
    <t>住宅照明設計技術指針</t>
  </si>
  <si>
    <t>（社）照明学会</t>
  </si>
  <si>
    <t xml:space="preserve">LCW算定標準に関する研究　その4　LCWツールの概要
</t>
  </si>
  <si>
    <t>古賀純子</t>
  </si>
  <si>
    <t>（社）日本建築学会</t>
  </si>
  <si>
    <t>中島史郎</t>
  </si>
  <si>
    <t>住環境計画研究室</t>
  </si>
  <si>
    <t>住宅ストック高度化研究室</t>
  </si>
  <si>
    <t>(財)建設物価調査会</t>
  </si>
  <si>
    <t>東京大学</t>
  </si>
  <si>
    <t>LCW算定標準に関する研究　その5　LCW算定に用いるデータシートの概要及び修繕・更新条件の設定</t>
  </si>
  <si>
    <t>日本建築学会大会学術講演梗概集</t>
  </si>
  <si>
    <t>A-1分冊</t>
  </si>
  <si>
    <t>丸木健</t>
  </si>
  <si>
    <t>LCW算定標準に関する研究　その6　分別・廃棄にかかる算出ルールの作成</t>
  </si>
  <si>
    <t xml:space="preserve">市街地の採光環境の性能基準に関する基礎的研究（その1）　建物形態・隣棟間隔と壁面照度の関係の定量的分析
</t>
  </si>
  <si>
    <t>日本建築学会大会学術講演梗概集</t>
  </si>
  <si>
    <t>石井儀光</t>
  </si>
  <si>
    <t>都市計画研究室</t>
  </si>
  <si>
    <t>市街地の採光環境の性能基準に関する基礎的研究（その2）　壁面照度と室内光環境の関係</t>
  </si>
  <si>
    <t>住環境計画研究室</t>
  </si>
  <si>
    <t>勝又済</t>
  </si>
  <si>
    <t>市街地の採光環境の性能基準に関する基礎的研究（その３）　壁面照度と天空率の関係</t>
  </si>
  <si>
    <t>住宅における側窓採光の明るさ画像を用いた分析</t>
  </si>
  <si>
    <t>中村芳樹</t>
  </si>
  <si>
    <t>東京工業大学</t>
  </si>
  <si>
    <t>居間の照度分布と生活行為に対する適当／不適当評価</t>
  </si>
  <si>
    <t>戸倉三和子</t>
  </si>
  <si>
    <t>建築研究所</t>
  </si>
  <si>
    <t>太陽熱高反射率塗料の性能に関する研究　その３　モデル試験棟を用いた温度測定</t>
  </si>
  <si>
    <t>ロックペイント（株）</t>
  </si>
  <si>
    <t>（独）建築研究所</t>
  </si>
  <si>
    <t>太陽熱高反射率塗料の性能に関する研究　その４　日射反射率およびボックス測定装置を用いた温度測定実験</t>
  </si>
  <si>
    <t>実験集合住宅における全般換気の換気性能およびSFPの測定</t>
  </si>
  <si>
    <t>芝浦工業大学</t>
  </si>
  <si>
    <t>k-factor法に対応した住宅用換気システムの端末部材に関する研究　現場での風量測定と実験室における端末部材のk値の検討</t>
  </si>
  <si>
    <t>東プレ（株）</t>
  </si>
  <si>
    <t>建築研究部
建築新技術研究官</t>
  </si>
  <si>
    <t>既築住宅へのダクト式換気設備の導入　省エネ改修時の換気設備の施工性確認と風量測定</t>
  </si>
  <si>
    <t>（株）マツナガ</t>
  </si>
  <si>
    <t>岩村アトリエ</t>
  </si>
  <si>
    <t>自然換気・通風設計のための風圧予測手法に関する研究　その10　ニューラルネットワークによるCp値の学習</t>
  </si>
  <si>
    <t>西松建設（株）</t>
  </si>
  <si>
    <t>田島昌樹</t>
  </si>
  <si>
    <t>三共立山アルミ（株）</t>
  </si>
  <si>
    <t>D-2</t>
  </si>
  <si>
    <t>自然換気・通風設計のための風圧予測手法に関する研究　（その12）一定幅単純投影モデルの隣接建物風圧影響予測における有効性の検討（その2）</t>
  </si>
  <si>
    <t>日本大学</t>
  </si>
  <si>
    <t>24時間換気に関する講演討論会と専門者会議の開催</t>
  </si>
  <si>
    <t>（財）建築環境・省エネルギー機構</t>
  </si>
  <si>
    <t>住宅用換気システムの省エネルギーと課題</t>
  </si>
  <si>
    <t>熱と環境</t>
  </si>
  <si>
    <t>ダウ化工（株）</t>
  </si>
  <si>
    <t>非等温気流タスク空調に関する研究　（その8）タスク空調を導入した執務空間における着席状況および呼吸域到達率</t>
  </si>
  <si>
    <t>三村良輔</t>
  </si>
  <si>
    <t>空気調和・衛生工学会大会梗概</t>
  </si>
  <si>
    <t>（社）空気調和・衛生工学会</t>
  </si>
  <si>
    <t>秋本孝之</t>
  </si>
  <si>
    <t>田辺新一</t>
  </si>
  <si>
    <t>柳井崇</t>
  </si>
  <si>
    <t>日本設計</t>
  </si>
  <si>
    <t>佐々木真人</t>
  </si>
  <si>
    <t>篠塚大輔</t>
  </si>
  <si>
    <t>東京ガス</t>
  </si>
  <si>
    <t>黒崎優一</t>
  </si>
  <si>
    <t>関東学院大学</t>
  </si>
  <si>
    <t>中川優一</t>
  </si>
  <si>
    <t>既設住宅における断熱改修とダクト式換気設備の導入　断熱性能および換気システムの導入に関する検討</t>
  </si>
  <si>
    <t>松永純一郎</t>
  </si>
  <si>
    <t>齋藤宏昭</t>
  </si>
  <si>
    <t>桑沢保夫</t>
  </si>
  <si>
    <t>坂本雄三</t>
  </si>
  <si>
    <t>住宅用厨房換気の使用実態に関する市場調査</t>
  </si>
  <si>
    <t>平澤由美</t>
  </si>
  <si>
    <t>三戸千穂</t>
  </si>
  <si>
    <t>住宅用ダクト式換気システム設計手法の信頼性向上に関する研究　（その3）多分岐継手を使用した換気システムの風量計算手法の検討</t>
  </si>
  <si>
    <t>清水則夫</t>
  </si>
  <si>
    <t>（財）ベターリビング</t>
  </si>
  <si>
    <t>長谷川功</t>
  </si>
  <si>
    <t>三井住友建設（株）</t>
  </si>
  <si>
    <t>事務所ビルを対象とした空調設備のLCCO2の算定方法に関する研究　（その1）本研究の位置づけと年間空調負荷の簡易予測法について</t>
  </si>
  <si>
    <t>宇梶正明</t>
  </si>
  <si>
    <t>梅主洋一郎</t>
  </si>
  <si>
    <t>川瀬貴晴</t>
  </si>
  <si>
    <t>千葉大学</t>
  </si>
  <si>
    <t>事務所ビルを対象とした空調設備のLCCO2の算定方法に関する研究　（その2）空調のエネルギー消費量とCO2排出量に関する計算法及びその妥当性の検討</t>
  </si>
  <si>
    <t>事務所ビルを対象とした空調設備のLCCO2の算定方法に関する研究　（その3）（デザイン・ベックスによる計算値と実績値の比較）</t>
  </si>
  <si>
    <t>佐藤正章</t>
  </si>
  <si>
    <t>鹿島建設（株）</t>
  </si>
  <si>
    <t>田島昌樹</t>
  </si>
  <si>
    <t>事務所ビルを対象とした空調設備のLCCO2の算定方法に関する研究　（その4）設備に係るエンボディドCO2の推定法</t>
  </si>
  <si>
    <t>伊香賀俊治</t>
  </si>
  <si>
    <t>慶應義塾大学</t>
  </si>
  <si>
    <t>既存住宅の改修による性能改善の動向</t>
  </si>
  <si>
    <t>住まいと電化</t>
  </si>
  <si>
    <t>日本工業出版</t>
  </si>
  <si>
    <t>国内外の政策動向－照明に起因するCO2の50%削減は可能なのか？－</t>
  </si>
  <si>
    <t>電気関係学会関西支部連合大会講演論文集</t>
  </si>
  <si>
    <t>電気関係学会関西支部連合</t>
  </si>
  <si>
    <t>CD-ROM</t>
  </si>
  <si>
    <t>持続可能な社会構築を目指した建築性能評価・対策技術の開発</t>
  </si>
  <si>
    <t>建設技術研究開発 平成18年度成果発表会 梗概集</t>
  </si>
  <si>
    <t>建築・土木分野における歴史的構造物の診断・修復研究委員会　報告書</t>
  </si>
  <si>
    <t>(社）日本コンクリート工学協会</t>
  </si>
  <si>
    <t>建設物価</t>
  </si>
  <si>
    <t>（財）建設物価調査会</t>
  </si>
  <si>
    <t>記事18～21</t>
  </si>
  <si>
    <t>公共工事における特定調達品目の見直しについて</t>
  </si>
  <si>
    <t>市村靖光
尾関信行</t>
  </si>
  <si>
    <t>建設システム課</t>
  </si>
  <si>
    <t>第62回年次学術講演会講演概要集</t>
  </si>
  <si>
    <t>（社）土木学会</t>
  </si>
  <si>
    <t>土木工事における工事成績評定の分析について</t>
  </si>
  <si>
    <t>山室　久
佐近　裕之
相沢　興</t>
  </si>
  <si>
    <t>建設マネジメント問題に関する研究発表・討論会</t>
  </si>
  <si>
    <t>（社)土木学会　
建設マネジメント委員会</t>
  </si>
  <si>
    <t>第25回</t>
  </si>
  <si>
    <t>21～24</t>
  </si>
  <si>
    <t>EVMSによるコスト・工程管理について</t>
  </si>
  <si>
    <t>相沢　興
佐近　裕之
山室　久</t>
  </si>
  <si>
    <t>97～100</t>
  </si>
  <si>
    <t>ユニットプライス型積算方式の試行状況とその考察</t>
  </si>
  <si>
    <t>大谷　忠広
佐近　裕之
杉森　伸子
森　裕之
小川　拓人
春口　勇雄</t>
  </si>
  <si>
    <t>建設マネジメント問題に関する研究発表・討論会講演集</t>
  </si>
  <si>
    <t>（社）土木学会
建設マネジメント委員会</t>
  </si>
  <si>
    <t>総合コスト縮減の評価に向けた外部コストの原単位作成手法の研究</t>
  </si>
  <si>
    <t>武田　浩一
尾関　信行
小長谷　修</t>
  </si>
  <si>
    <t>建設システム課他</t>
  </si>
  <si>
    <t>建設マネジメント研究論文集
（２００７）</t>
  </si>
  <si>
    <t>Vol.14</t>
  </si>
  <si>
    <t xml:space="preserve">ユニットプライス型積算方式におけるプライス変動の実態および基準類の策定について </t>
  </si>
  <si>
    <t>杉森　伸子
春口　勇雄
佐近　裕之</t>
  </si>
  <si>
    <t>通巻355号</t>
  </si>
  <si>
    <t>プロジェクト研究「公共事業の総合コスト縮減効果評価・管理手法の開発」</t>
  </si>
  <si>
    <t>佐近裕之
武田浩一</t>
  </si>
  <si>
    <t>（財）土木研究センター</t>
  </si>
  <si>
    <t>46～47</t>
  </si>
  <si>
    <t>実用　都市づくり用語辞典</t>
  </si>
  <si>
    <t>木内　望</t>
  </si>
  <si>
    <t>総合技術政策研究センター建設経済研究室</t>
  </si>
  <si>
    <t>ほか100名程度（内国総研13名）</t>
  </si>
  <si>
    <t>主編著者　矢島隆</t>
  </si>
  <si>
    <t>計量計画研究所</t>
  </si>
  <si>
    <t>住戸規模の地方差とその背景に関する研究　－多雪地方と南海地方の比較を中心として－</t>
  </si>
  <si>
    <t>阿部　成治</t>
  </si>
  <si>
    <t>福島大学人間発達文化学類</t>
  </si>
  <si>
    <t>日本建築学会計画系論文集</t>
  </si>
  <si>
    <t>総合技術政策研究センター建設経済研究室</t>
  </si>
  <si>
    <t>ストック型社会への転換に求められるもの</t>
  </si>
  <si>
    <t>木内　望</t>
  </si>
  <si>
    <t>東日本建設業保証株式会社</t>
  </si>
  <si>
    <t>イングリッシュ・ヘリテッジによる歴史的公園の登録とその基準</t>
  </si>
  <si>
    <t>総合技術政策研究センター、建設経済研究室、千葉大学大学院園芸学部</t>
  </si>
  <si>
    <t>日本造園学会誌ランドスケープ研究論文集25</t>
  </si>
  <si>
    <t>日本造園学会</t>
  </si>
  <si>
    <t>Vol.70　No.5</t>
  </si>
  <si>
    <t>511～514</t>
  </si>
  <si>
    <t>観光と戦略的社会資本整備のあり方</t>
  </si>
  <si>
    <t>芮　京禄</t>
  </si>
  <si>
    <t>EAST TIMES</t>
  </si>
  <si>
    <t>東日本保証広報誌</t>
  </si>
  <si>
    <t>4～6</t>
  </si>
  <si>
    <t>中山間部の豪雪地帯集落の空間及び管理主体特性に基づく冬期生活支援の方向性について</t>
  </si>
  <si>
    <t>総合技術政策研究センター、建設経済研究室</t>
  </si>
  <si>
    <t>土木学会建設マネジメント研究論文集</t>
  </si>
  <si>
    <t>土木学会建設マネジメント委員会</t>
  </si>
  <si>
    <t>平成19年度講演会 講演概要</t>
  </si>
  <si>
    <t>A site selection for coastal habitat restoration with an indicator of benthos and sessile organisms abandance in Tokyo Bay, Japan</t>
  </si>
  <si>
    <t>東亜建設工業株式会社 （前海洋環境研究室交流研究員）</t>
  </si>
  <si>
    <t>湿地科学者科会議</t>
  </si>
  <si>
    <t>Proceedings of SWS annual meeting</t>
  </si>
  <si>
    <t>Keita Furukawa</t>
  </si>
  <si>
    <t>Habitat creation techniques in urban wetland restoration at Osaka Bay and Toyo Bay, Japan</t>
  </si>
  <si>
    <t>An attempt of integrated environmental assessment of Awase wetland, Okinawa, Japan based on multiple habitat suitability analysis</t>
  </si>
  <si>
    <t>Stephanie Wallace</t>
  </si>
  <si>
    <t>元海洋環境研究室交流研究員</t>
  </si>
  <si>
    <t>特別セッション「自然共生型事業 －順応的管理の実現に向けて」を終えて</t>
  </si>
  <si>
    <t>海洋開発論文集</t>
  </si>
  <si>
    <t>九州共立大学</t>
  </si>
  <si>
    <t>加藤史訓</t>
  </si>
  <si>
    <t>河川研究部
海岸研究室
主任研究官</t>
  </si>
  <si>
    <t>東京湾沿岸域における付着生物および底生生物の空間分布特性</t>
  </si>
  <si>
    <t>五十嵐学</t>
  </si>
  <si>
    <t>古川恵太</t>
  </si>
  <si>
    <t>人工潟湖干潟「野鳥の池」における生物生息環境の変遷とＨＥＰモデルの導入</t>
  </si>
  <si>
    <t>倉原義之介</t>
  </si>
  <si>
    <t>熊本大学</t>
  </si>
  <si>
    <t>都市汽水域の生き物の住み処づくりにおける順応的管理手法の適用</t>
  </si>
  <si>
    <t>柵瀬信夫</t>
  </si>
  <si>
    <t>鹿島建設</t>
  </si>
  <si>
    <t>三井不動産</t>
  </si>
  <si>
    <t>都市再生機構</t>
  </si>
  <si>
    <t>東京都港湾局</t>
  </si>
  <si>
    <t>東京湾奥部における底層ＤＯに対する風および河川流入の影響評価</t>
  </si>
  <si>
    <t>中山恵介</t>
  </si>
  <si>
    <t>東京久栄株式会社（前海洋環境研究室交流研究員）</t>
  </si>
  <si>
    <t>芝浦運河 海の顔・川の顔調査</t>
  </si>
  <si>
    <t>佐藤千鶴</t>
  </si>
  <si>
    <t>中山恵介</t>
  </si>
  <si>
    <t>人工潟湖干潟「野鳥の池」における生物生息環境の変遷とＨＥＰモデルの導入</t>
  </si>
  <si>
    <t>倉原義之介</t>
  </si>
  <si>
    <t>熊本大学</t>
  </si>
  <si>
    <t>海洋開発シンポジウム</t>
  </si>
  <si>
    <t>森本剣太郎</t>
  </si>
  <si>
    <t>増田龍哉</t>
  </si>
  <si>
    <t>三迫陽介</t>
  </si>
  <si>
    <t>沿岸海洋研究部　海洋環境研究室　室長</t>
  </si>
  <si>
    <t>滝川清</t>
  </si>
  <si>
    <t>都市臨海部に干潟を取り戻すプロジェクトの進捗について</t>
  </si>
  <si>
    <t>平成19年度講演会 講演概要</t>
  </si>
  <si>
    <t>Keita Furukawa</t>
  </si>
  <si>
    <t>沿岸防災研究室</t>
  </si>
  <si>
    <t>沿岸防災研究室</t>
  </si>
  <si>
    <t>岡本修</t>
  </si>
  <si>
    <t xml:space="preserve">港湾における大規模津波への対応　　　　　  </t>
  </si>
  <si>
    <t>土木技術資料　2007年12月号</t>
  </si>
  <si>
    <t>沿岸防災研究室　同上</t>
  </si>
  <si>
    <t>(独)港湾空港技術研究所・（財）沿岸技術研究センター・国土交通省</t>
  </si>
  <si>
    <t>津波の事典</t>
  </si>
  <si>
    <t xml:space="preserve">朝倉書店  </t>
  </si>
  <si>
    <t xml:space="preserve">廃棄物学会  </t>
  </si>
  <si>
    <t>沿岸海洋研究部　　沿岸防災研究室</t>
  </si>
  <si>
    <t>海面最終処分場の竣功と保有水管理</t>
  </si>
  <si>
    <t xml:space="preserve">第22回ジオシンセティックスシンポジウム  </t>
  </si>
  <si>
    <t>国際ジオシンセティックス学会日本支部</t>
  </si>
  <si>
    <t>沿岸防災研究室 　五洋建設（株）　同上　　　　　　　同上</t>
  </si>
  <si>
    <t>沿岸センター論文集</t>
  </si>
  <si>
    <t>沿岸センター　　　同上　　　　　　　沿岸防災研究室 　　同上</t>
  </si>
  <si>
    <t xml:space="preserve">第18回廃棄物学会研究発表会（ポスター発表） </t>
  </si>
  <si>
    <t>廃棄物学会</t>
  </si>
  <si>
    <t>ITS を活用した社会実験（参宮橋地区社会実験）について</t>
  </si>
  <si>
    <t>（財）高速道路調査会</t>
  </si>
  <si>
    <t>真部　泰幸</t>
  </si>
  <si>
    <t>（社）日本機会学会
2007年度年次大会
講演論文集</t>
  </si>
  <si>
    <t>第14回ITS世界会議</t>
  </si>
  <si>
    <t>西井　禎克</t>
  </si>
  <si>
    <t>平沢　隆之</t>
  </si>
  <si>
    <t>綾　貴穂</t>
  </si>
  <si>
    <t>渡邊　寧</t>
  </si>
  <si>
    <t>山田　晴利</t>
  </si>
  <si>
    <t>小笠原　誠</t>
  </si>
  <si>
    <t>今村　知人</t>
  </si>
  <si>
    <t>藤本　幸司</t>
  </si>
  <si>
    <t>第27回日本道路会議</t>
  </si>
  <si>
    <t>第27回日本道路会議</t>
  </si>
  <si>
    <t>山田　康右</t>
  </si>
  <si>
    <t>重田　良二</t>
  </si>
  <si>
    <t>第27回交通工学研究発表会</t>
  </si>
  <si>
    <t>（社）交通工学研究会</t>
  </si>
  <si>
    <t>第6回ITSシンポジウム</t>
  </si>
  <si>
    <t>特定非営利活動法人　ITS Japan</t>
  </si>
  <si>
    <t>浅野　美帆</t>
  </si>
  <si>
    <t>東京臨海・都心部におけるヒートアイランド現象の実態調査と数値計算　（その13）市街地改造の効果に関するケーススタディ</t>
  </si>
  <si>
    <t>都市研究部　都市開発研究室</t>
  </si>
  <si>
    <t>足永　靖信</t>
  </si>
  <si>
    <t>建築研究所</t>
  </si>
  <si>
    <t>東京臨海・都心部におけるヒートアイランド現象の実態調査と数値計算　（その14）日本橋川周辺の風洞実験</t>
  </si>
  <si>
    <t>天田　拓哉</t>
  </si>
  <si>
    <t>早稲田大学</t>
  </si>
  <si>
    <t>増田　幸宏</t>
  </si>
  <si>
    <t>早稲田大学　講師</t>
  </si>
  <si>
    <t>高橋　信之</t>
  </si>
  <si>
    <t>早稲田大学　教授</t>
  </si>
  <si>
    <t>尾島　俊雄</t>
  </si>
  <si>
    <t>東京臨海・都心部におけるヒートアイランド現象の実態調査と数値計算　（その15）東京駅周辺の風洞実験</t>
  </si>
  <si>
    <t>瀬野　太郎</t>
  </si>
  <si>
    <t>三次元角柱に作用する揚力のモデル化へのPIV測定結果の適用</t>
  </si>
  <si>
    <t>喜々津 仁密</t>
  </si>
  <si>
    <t>建築研究所</t>
  </si>
  <si>
    <t>構造Ⅰ</t>
  </si>
  <si>
    <t>Vol.51</t>
  </si>
  <si>
    <t>堤　達也</t>
  </si>
  <si>
    <t>Vol.350</t>
  </si>
  <si>
    <t>大西　雅也</t>
  </si>
  <si>
    <t>溝口　宏樹</t>
  </si>
  <si>
    <t>山口　行一</t>
  </si>
  <si>
    <t>仲村　明信</t>
  </si>
  <si>
    <t>毛利　淳二</t>
  </si>
  <si>
    <t>総合技術政策研究センター
建設マネジメント技術研究室</t>
  </si>
  <si>
    <t>溝口　宏樹</t>
  </si>
  <si>
    <t>清家　基哉</t>
  </si>
  <si>
    <t>藤堂　卓英</t>
  </si>
  <si>
    <t>総合技術政策研究センター
建設マネジメント技術研究室</t>
  </si>
  <si>
    <t>総合技術政策研究センター
建設マネジメント技術研究室</t>
  </si>
  <si>
    <t>佐々木　隆</t>
  </si>
  <si>
    <t>山口　行一</t>
  </si>
  <si>
    <t>総合技術政策研究センター
建設マネジメント技術研究室</t>
  </si>
  <si>
    <t>伊藤　弘之</t>
  </si>
  <si>
    <t>伊藤　弘之</t>
  </si>
  <si>
    <t>JCMマンスリーレポート</t>
  </si>
  <si>
    <t>Vol.17
No.1</t>
  </si>
  <si>
    <t>Vol.357</t>
  </si>
  <si>
    <t>堤　達也</t>
  </si>
  <si>
    <t>Vol.358</t>
  </si>
  <si>
    <t xml:space="preserve">高度情報化研究センター </t>
  </si>
  <si>
    <t>Vol.1</t>
  </si>
  <si>
    <t>38～41</t>
  </si>
  <si>
    <t>23～24</t>
  </si>
  <si>
    <t>VOL.351</t>
  </si>
  <si>
    <t>15～19</t>
  </si>
  <si>
    <t>1～5</t>
  </si>
  <si>
    <t>1～12</t>
  </si>
  <si>
    <t>芦屋　秀幸</t>
  </si>
  <si>
    <t>大臣官房　技術調査課電気通信室　課長補佐</t>
  </si>
  <si>
    <t>58～61</t>
  </si>
  <si>
    <t>Analysis of Satellite Images for Measuring Urban Green Coverage Ratio and Land Shape in Bandung and Cirebon - As Basis for Planning Future Urban Form Regarding Climate Change-</t>
  </si>
  <si>
    <t>Hideyuki KOBAYASHI</t>
  </si>
  <si>
    <t>NILIM-ITC</t>
  </si>
  <si>
    <t>Second International Symposium on Sustainable Humanosphere 2007 toward Harmonization of Economy and Ecology</t>
  </si>
  <si>
    <t>LAPAN, LIPI and Kyoto University</t>
  </si>
  <si>
    <t>Approaches for Energy Saving for Apartments in Japan</t>
  </si>
  <si>
    <t>Hideyuki KOBAYASHI</t>
  </si>
  <si>
    <t>NILIM-ITC</t>
  </si>
  <si>
    <t>高度情報化研究センター</t>
  </si>
  <si>
    <t>No.694</t>
  </si>
  <si>
    <t xml:space="preserve">VULNERABILITY ASSESSMENT AND ADAPTATION STRATEGY
TO SEA-LEVEL RISE IN COASTAL URBAN AREA
- through micro analysis, macro analysis and local workshop -
</t>
  </si>
  <si>
    <t>Hideyuki Kobayashi</t>
  </si>
  <si>
    <t>高度情報化研究センター</t>
  </si>
  <si>
    <t>H18</t>
  </si>
  <si>
    <t>Monitoring CO2 Emission in Indonesian Planned Housing Complexes and Designing Alternative Future Images</t>
  </si>
  <si>
    <t>No.440</t>
  </si>
  <si>
    <t>56p</t>
  </si>
  <si>
    <t>トータルステーションによる出来形管理の紹介</t>
  </si>
  <si>
    <t>122～125</t>
  </si>
  <si>
    <t>トータルステーションによる出来形管理の紹介</t>
  </si>
  <si>
    <t>Vol.57</t>
  </si>
  <si>
    <t>38</t>
  </si>
  <si>
    <t>41</t>
  </si>
  <si>
    <t>Vol.35</t>
  </si>
  <si>
    <t>21～24</t>
  </si>
  <si>
    <t>国土交通省における施工現場の情報化について</t>
  </si>
  <si>
    <t>2～5</t>
  </si>
  <si>
    <t>Ｈ19.9</t>
  </si>
  <si>
    <t>6～10</t>
  </si>
  <si>
    <t>道路局交通管理課ITS推進室　　　　　</t>
  </si>
  <si>
    <t>11～15</t>
  </si>
  <si>
    <t>建設分野における地理空間情報基盤の構築に向けた地名辞典に関する研究</t>
  </si>
  <si>
    <t>今井龍一</t>
  </si>
  <si>
    <t>土木情報利用技術論文集</t>
  </si>
  <si>
    <t>Vol.16</t>
  </si>
  <si>
    <t>63～70</t>
  </si>
  <si>
    <t>石井邦宙</t>
  </si>
  <si>
    <t>工事施工中の書類授受・管理の効率化に向けた業務プロセス分析</t>
  </si>
  <si>
    <t>今井龍一</t>
  </si>
  <si>
    <t>(社)土木学会情報利用技術委員会</t>
  </si>
  <si>
    <t>Vol.16</t>
  </si>
  <si>
    <t>117～126</t>
  </si>
  <si>
    <t>2007.10</t>
  </si>
  <si>
    <t>出来形管理用トータルステーションの評価試験について</t>
  </si>
  <si>
    <t>127～136</t>
  </si>
  <si>
    <t>阿部寛之</t>
  </si>
  <si>
    <t>出来形管理トータルシステムで利用するサポートソフトウェアの開発</t>
  </si>
  <si>
    <t>137～148</t>
  </si>
  <si>
    <t>道路設計のための3次元地形データの流通に関する基礎的研究</t>
  </si>
  <si>
    <t>青山憲明</t>
  </si>
  <si>
    <t>269～280</t>
  </si>
  <si>
    <t>Vol.32</t>
  </si>
  <si>
    <t>5～8</t>
  </si>
  <si>
    <t>柴崎亮介</t>
  </si>
  <si>
    <t>大縮尺地形情報を用いた道路設計の業務改善に向けた一考察</t>
  </si>
  <si>
    <t>青山憲明</t>
  </si>
  <si>
    <t>13～16</t>
  </si>
  <si>
    <t>25～28</t>
  </si>
  <si>
    <t>土木工事で用いる帳票のＸＭＬ化の取り組み</t>
  </si>
  <si>
    <t>今井龍一</t>
  </si>
  <si>
    <t>37～40</t>
  </si>
  <si>
    <t>SXFブラウザの機能改良</t>
  </si>
  <si>
    <t>41～44</t>
  </si>
  <si>
    <t>45～48</t>
  </si>
  <si>
    <t>牧野史典</t>
  </si>
  <si>
    <t>国際航業（株）</t>
  </si>
  <si>
    <t>衛星測位による高精度位置補正に関する研究</t>
  </si>
  <si>
    <t>地理情報システム学会講演論文集</t>
  </si>
  <si>
    <t>地理情報システム学会</t>
  </si>
  <si>
    <t>161～164</t>
  </si>
  <si>
    <t>（株）日立製作所</t>
  </si>
  <si>
    <t>工事完成図を利用したGISデータの整備を支援するCAD-GIS連携の手引き書の作成</t>
  </si>
  <si>
    <t>383～386</t>
  </si>
  <si>
    <t>(株)建設技術研究所</t>
  </si>
  <si>
    <t>道路工事完成図等作成に関する検討</t>
  </si>
  <si>
    <t>第27回日本道路会議論文集</t>
  </si>
  <si>
    <t>2007.11</t>
  </si>
  <si>
    <t>道路中心線形データ交換標準に関する取り組み</t>
  </si>
  <si>
    <t>－</t>
  </si>
  <si>
    <t>工藤富士樹</t>
  </si>
  <si>
    <t>(財) 道路保全技術センター</t>
  </si>
  <si>
    <t>トータルステーションを用いた出来形管理要領の紹介</t>
  </si>
  <si>
    <t>Abstracts the 39th ISCIE International Symposium on Stochastic 
Systems Theory and Applications</t>
  </si>
  <si>
    <t>システム制御情報学会</t>
  </si>
  <si>
    <t>Vol.39</t>
  </si>
  <si>
    <t>36～37</t>
  </si>
  <si>
    <t>立命館大学</t>
  </si>
  <si>
    <t>トータルステーションを用いた道路土工出来形管理について</t>
  </si>
  <si>
    <t xml:space="preserve">田中洋一
</t>
  </si>
  <si>
    <t>No.685</t>
  </si>
  <si>
    <t>28～32</t>
  </si>
  <si>
    <t>ITSシンポジウム2007</t>
  </si>
  <si>
    <t>公共事業の業務プロセス可視化による業務改善検討の取り組み</t>
  </si>
  <si>
    <t>－</t>
  </si>
  <si>
    <t>業務プロセスモデルを利用した課題発見の支援方法</t>
  </si>
  <si>
    <t>経営情報学会2007年秋季全国研究発表大会予稿集</t>
  </si>
  <si>
    <t>－</t>
  </si>
  <si>
    <t>トータルステーションを用いた出来形管理システム</t>
  </si>
  <si>
    <t xml:space="preserve">田中洋一
</t>
  </si>
  <si>
    <t>170～172</t>
  </si>
  <si>
    <t>2007.11</t>
  </si>
  <si>
    <t>58～62</t>
  </si>
  <si>
    <t>道路工事完成図等の道路管理業務での活用方法について</t>
  </si>
  <si>
    <t>AHS画像処理センサを活用した道路管理業務の現状と展望</t>
  </si>
  <si>
    <t>平沢　隆之</t>
  </si>
  <si>
    <t>（社）交通工学研究会</t>
  </si>
  <si>
    <t>Vol.42 No.3</t>
  </si>
  <si>
    <t>54～57</t>
  </si>
  <si>
    <t>畠中　秀人</t>
  </si>
  <si>
    <t>山崎　勲</t>
  </si>
  <si>
    <t>山田　康右</t>
  </si>
  <si>
    <t>AHS技術に基づく新たな道路交通安全対策</t>
  </si>
  <si>
    <t>No.3-07</t>
  </si>
  <si>
    <t>5～8</t>
  </si>
  <si>
    <t>15～18</t>
  </si>
  <si>
    <t>AHSによる道路交通の安全・円滑化に向けたDSの活用</t>
  </si>
  <si>
    <t>平沢　隆之</t>
  </si>
  <si>
    <t>（社）自動車技術会
学術講演会前刷集</t>
  </si>
  <si>
    <t>（社）自動車技術会</t>
  </si>
  <si>
    <t>No.58-07</t>
  </si>
  <si>
    <t>7～10</t>
  </si>
  <si>
    <t>ITSによる道路交通安全対策について</t>
  </si>
  <si>
    <t>（社）自動車技術会
情報と環境フォーラム</t>
  </si>
  <si>
    <t>6～11</t>
  </si>
  <si>
    <t>セカンドステージITSによる地域の交通課題解決に向けた土木学会と行政の連携</t>
  </si>
  <si>
    <t>Vol.35</t>
  </si>
  <si>
    <t>高速道路と自動車</t>
  </si>
  <si>
    <t>第50巻
第７号</t>
  </si>
  <si>
    <t>22～26</t>
  </si>
  <si>
    <t>An action to traffic accident reduction by AHS</t>
  </si>
  <si>
    <t>14th APAC</t>
  </si>
  <si>
    <t xml:space="preserve">SAE International
（米国自動車技術会)
</t>
  </si>
  <si>
    <t>Public-private joint research to realization
of advanced road services</t>
  </si>
  <si>
    <t>事故削減を目指した次世代路車協調型安全運転支援情報提供の開発について</t>
  </si>
  <si>
    <t>平沢　隆之</t>
  </si>
  <si>
    <t>（社）日本機会学会</t>
  </si>
  <si>
    <t>483～484</t>
  </si>
  <si>
    <t>畠中　秀人</t>
  </si>
  <si>
    <t>Establishing Techonological Basis for Realizing
the Next-GenerationRoad Services</t>
  </si>
  <si>
    <t>7th EASTS CONFERENCE</t>
  </si>
  <si>
    <t>EASTS
(Eastern Asia Society
for Transportation Studies)</t>
  </si>
  <si>
    <t>AHS for Making Traffic Flow Smoother by adjusting Lane Utilization Rates at Expressway Sag Sections</t>
  </si>
  <si>
    <t>畠中　秀人</t>
  </si>
  <si>
    <t>ITS China</t>
  </si>
  <si>
    <t>平沢　隆之</t>
  </si>
  <si>
    <t>AHS Safety Service Utilizing ITS On-Board Unit for Driving Support in Merging Sections</t>
  </si>
  <si>
    <t>第14回ITS世界会議</t>
  </si>
  <si>
    <t>ITS China</t>
  </si>
  <si>
    <t>平沢　隆之</t>
  </si>
  <si>
    <t>Incident Detection using Probe Data Determing Thresholds of a Near Miss</t>
  </si>
  <si>
    <t>Field Operational Testing of the Service for Provision of Information on Forward Obstacles(ETC-ID System)</t>
  </si>
  <si>
    <t>平井　節生</t>
  </si>
  <si>
    <t>東京大学生産技術研究所</t>
  </si>
  <si>
    <t>栗原　嵩明</t>
  </si>
  <si>
    <t>震動台による既存木造住宅の耐震性能検証実験－その２１　C棟の耐震性能</t>
  </si>
  <si>
    <t>腰原　幹雄</t>
  </si>
  <si>
    <t>五十田　博</t>
  </si>
  <si>
    <t>信州大学工学部社会開発工学科</t>
  </si>
  <si>
    <t>震動台による既存木造住宅の耐震性能検証実験－その２２　D棟の耐震性能</t>
  </si>
  <si>
    <t>荒木　康弘</t>
  </si>
  <si>
    <t>防災科学技術研究所地震防災フロンティア研究センター</t>
  </si>
  <si>
    <t>震動台による既存木造の耐震性能検証実験－その２５　解析による実験結果の予測・分析</t>
  </si>
  <si>
    <t>三宅辰哉</t>
  </si>
  <si>
    <t>日本システム設計</t>
  </si>
  <si>
    <t>河尻　出</t>
  </si>
  <si>
    <t>箕輪　親宏</t>
  </si>
  <si>
    <t>防災科学技術研究所</t>
  </si>
  <si>
    <t>震動台による既存木造住宅の耐震性能検証実験－その２６　拡張個別要素法による倒壊シュミレーション</t>
  </si>
  <si>
    <t>太田　正光</t>
  </si>
  <si>
    <t>東京大学大学院農学生命科学研究科生物材料学専攻</t>
  </si>
  <si>
    <t>E－ディフェンスを用いた木造建物実験からの見知と課題～在来木造住宅の耐震補強</t>
  </si>
  <si>
    <t>第５回日本地震工学会大会－2007梗概集</t>
  </si>
  <si>
    <t>日本地震工学会</t>
  </si>
  <si>
    <t>300～301</t>
  </si>
  <si>
    <t>既存木造軸組構法住宅の構造性能の経年変化</t>
  </si>
  <si>
    <t>302～303</t>
  </si>
  <si>
    <t>故鈴木　憲太郎</t>
  </si>
  <si>
    <r>
      <t>元森林総合研究所複合材料研究領域</t>
    </r>
  </si>
  <si>
    <t>立体トラスモデルを用いた在来軸組構法木造住宅の地震倒壊解析</t>
  </si>
  <si>
    <t>304～305</t>
  </si>
  <si>
    <t>既存木造住宅の倒壊限界と最大耐力に関する検討</t>
  </si>
  <si>
    <t>第58回日本木材学会大会研究発表要旨集</t>
  </si>
  <si>
    <t>229～230</t>
  </si>
  <si>
    <t>動的負荷を受ける木質構造物の破壊過程シミュレーション（7）－既存木造住宅の震動台実験の解析－</t>
  </si>
  <si>
    <t>231～232</t>
  </si>
  <si>
    <t>変位抑制部材を用いた免震モデルの振動台実験</t>
  </si>
  <si>
    <t>井上 波彦</t>
  </si>
  <si>
    <t>日本建築学会学術講演梗概集Ｂ－２</t>
  </si>
  <si>
    <t>997～998</t>
  </si>
  <si>
    <t>飯場 正紀</t>
  </si>
  <si>
    <t>三上 和久</t>
  </si>
  <si>
    <t>（株）テクノソール</t>
  </si>
  <si>
    <t>滑り支承を用いた免震建物の振動台実験（その７）</t>
  </si>
  <si>
    <t>増田 圭司</t>
  </si>
  <si>
    <t>（株）フジタ</t>
  </si>
  <si>
    <t>952～953</t>
  </si>
  <si>
    <t>三山 剛史</t>
  </si>
  <si>
    <t>帝塚山大学</t>
  </si>
  <si>
    <t>稲井 慎介</t>
  </si>
  <si>
    <t>戸田建設（株）</t>
  </si>
  <si>
    <t>加藤 貴司</t>
  </si>
  <si>
    <t>（株）ハザマ</t>
  </si>
  <si>
    <t>Shaking table test on seismic response of reduced scale models of multi-story buildings allowed to uplift</t>
  </si>
  <si>
    <t>T.Ishihara</t>
  </si>
  <si>
    <t>基準認証システム研究室</t>
  </si>
  <si>
    <t>Earthquake Resistant Engneering Structures Ⅵ</t>
  </si>
  <si>
    <t>Earthquake Resistant Engneering Structures Ⅵ</t>
  </si>
  <si>
    <t>WIT Press</t>
  </si>
  <si>
    <t>WIT Press</t>
  </si>
  <si>
    <t>175～183</t>
  </si>
  <si>
    <t>T.Azuhata</t>
  </si>
  <si>
    <t>構造基準研究室</t>
  </si>
  <si>
    <t>K.Noguchi</t>
  </si>
  <si>
    <t>K.Morita</t>
  </si>
  <si>
    <t>(独)建築研究所</t>
  </si>
  <si>
    <t>M.Midorikawa</t>
  </si>
  <si>
    <t>北海道大学</t>
  </si>
  <si>
    <t>Seismic response three-dimensional analysis of ten-story frames with column uplift</t>
  </si>
  <si>
    <t>WIT Press</t>
  </si>
  <si>
    <t>165～174</t>
  </si>
  <si>
    <t>Effect of impulsive force on earthquake response of rocking structral systems</t>
  </si>
  <si>
    <t>459～468</t>
  </si>
  <si>
    <t>薄板鉄鋼材料を用いた鋼構造建築物の可能性の探求と開発　その１：鋼薄板を利用した構造形式の構想と研究の全体像</t>
  </si>
  <si>
    <t>富岡義人</t>
  </si>
  <si>
    <t>日本建築学会大会学術講演会梗概集</t>
  </si>
  <si>
    <t>A-1</t>
  </si>
  <si>
    <t>971～972</t>
  </si>
  <si>
    <t>建築研究部</t>
  </si>
  <si>
    <t>渡邊 力</t>
  </si>
  <si>
    <t>大隅 康令</t>
  </si>
  <si>
    <t>五十嵐 規矩夫</t>
  </si>
  <si>
    <t>柱浮き上り制振構造に用いる降伏型ベースプレートの履歴特性と累積塑性変形性能</t>
  </si>
  <si>
    <t>須藤智文</t>
  </si>
  <si>
    <t>北海道大学</t>
  </si>
  <si>
    <t>日本建築学会大会学術講演会梗概集</t>
  </si>
  <si>
    <t>(社)日本建築学会</t>
  </si>
  <si>
    <t>B-2</t>
  </si>
  <si>
    <t>475～476</t>
  </si>
  <si>
    <t>緑川光正</t>
  </si>
  <si>
    <t>石原直</t>
  </si>
  <si>
    <t>小豆畑達哉</t>
  </si>
  <si>
    <t>建築研究部構造基準研究室</t>
  </si>
  <si>
    <t>均一せん断棒による多層建築物の浮き上がりモード特性に関する考察</t>
  </si>
  <si>
    <t>477～478</t>
  </si>
  <si>
    <t>ロッキング制振構造の地震時室内挙動に関する振動台実験</t>
  </si>
  <si>
    <t>579～580</t>
  </si>
  <si>
    <t>野口和也</t>
  </si>
  <si>
    <t>豊嶋学</t>
  </si>
  <si>
    <t>東急建設</t>
  </si>
  <si>
    <t>井出知良</t>
  </si>
  <si>
    <t>竹田史朗</t>
  </si>
  <si>
    <t>浮き上がりを生じる多層建築物の地震応答に関する模型振動台実験　その３ 塔状比の影響</t>
  </si>
  <si>
    <t>(社)日本建築学会</t>
  </si>
  <si>
    <t>581～582</t>
  </si>
  <si>
    <t>森田高市</t>
  </si>
  <si>
    <t>柱浮き上がり架構の地震応答に対する降伏型ベースプレートの効果</t>
  </si>
  <si>
    <t>鈴木琢也</t>
  </si>
  <si>
    <t>竹中工務店</t>
  </si>
  <si>
    <t>鋼構造年次論文報告集</t>
  </si>
  <si>
    <t>(社)日本鋼構造協会</t>
  </si>
  <si>
    <t>第15巻</t>
  </si>
  <si>
    <t>481～488</t>
  </si>
  <si>
    <t>１層１軸偏心2x2構面弾性モデルの浮き上がり2次元解析</t>
  </si>
  <si>
    <t>鋼構造年次論文報告集</t>
  </si>
  <si>
    <t>(社)日本鋼構造協会</t>
  </si>
  <si>
    <t>第15巻</t>
  </si>
  <si>
    <t>489～492</t>
  </si>
  <si>
    <t>浮き上がり降伏型ベースプレートの履歴特性と累積塑性変形性能</t>
  </si>
  <si>
    <t>須藤智文</t>
  </si>
  <si>
    <t>鋼構造年次論文報告集</t>
  </si>
  <si>
    <t>(社)日本鋼構造協会</t>
  </si>
  <si>
    <t>493～498</t>
  </si>
  <si>
    <t>建設系廃木材に関する物流最適化シミュレーションの構築　－NetfloモデルとMASモデルの比較－</t>
  </si>
  <si>
    <t>平野智子</t>
  </si>
  <si>
    <t>建築研究部基準認証システム研究室</t>
  </si>
  <si>
    <t>第23回建築生産シンポジウム論文集</t>
  </si>
  <si>
    <t>141～146</t>
  </si>
  <si>
    <t>スティーブン・
クレイネス</t>
  </si>
  <si>
    <t>東京大学総括
プロジェクト機構准教授</t>
  </si>
  <si>
    <t>織田瑞夫</t>
  </si>
  <si>
    <t>構造計画研究所 研究員</t>
  </si>
  <si>
    <t>野城智也</t>
  </si>
  <si>
    <t>東京大学
生産技術研究所教授</t>
  </si>
  <si>
    <t>既存住宅からのCO2排出量削減のためのバックキャスト型政策評価フレームワークに関する研究</t>
  </si>
  <si>
    <t>日本建築学会大会学術講演梗概集</t>
  </si>
  <si>
    <t>F-1</t>
  </si>
  <si>
    <t>1243～1244</t>
  </si>
  <si>
    <t>Shaking table test on seismic response of reduced scale models of multi-story buildings allowed to uplift</t>
  </si>
  <si>
    <t>T.Ishihara</t>
  </si>
  <si>
    <t>175～183</t>
  </si>
  <si>
    <t>T.Azuhata</t>
  </si>
  <si>
    <t>K.Noguchi</t>
  </si>
  <si>
    <t>K.Morita</t>
  </si>
  <si>
    <t>M.Midorikawa</t>
  </si>
  <si>
    <t>Seismic response three-dimensional analysis of ten-story frames with column uplift</t>
  </si>
  <si>
    <t>M.Midorikawa</t>
  </si>
  <si>
    <t>Earthquake Resistant Engneering Structures Ⅵ</t>
  </si>
  <si>
    <t>165～174</t>
  </si>
  <si>
    <t>T.Azuhata</t>
  </si>
  <si>
    <t>T.Ishihara</t>
  </si>
  <si>
    <t>Effect of impulsive force on earthquake response of rocking structral systems</t>
  </si>
  <si>
    <t>Earthquake Resistant Engneering Structures Ⅵ</t>
  </si>
  <si>
    <t>459～468</t>
  </si>
  <si>
    <t>T.Ishihara</t>
  </si>
  <si>
    <t>M.Midorikawa</t>
  </si>
  <si>
    <t>高層建築物の室内空間における地震時の家具の挙動に関する研究</t>
  </si>
  <si>
    <t>長谷川亮</t>
  </si>
  <si>
    <t>千葉大大学院工学研究科</t>
  </si>
  <si>
    <t>2007年度日本建築学会大会学術講演梗概集</t>
  </si>
  <si>
    <t>(社)日本建築学会</t>
  </si>
  <si>
    <t>B－Ⅱ</t>
  </si>
  <si>
    <t>491～450</t>
  </si>
  <si>
    <t>高橋徹</t>
  </si>
  <si>
    <t>千葉大大学院工学研究科　教授</t>
  </si>
  <si>
    <t>斉藤大樹</t>
  </si>
  <si>
    <t>（独）建築研究所国際地震工学センター</t>
  </si>
  <si>
    <t>森田高市</t>
  </si>
  <si>
    <t>（独）建築研究所構造グループ</t>
  </si>
  <si>
    <t>小豆畑達哉</t>
  </si>
  <si>
    <t>建築研究部構造基準研究室</t>
  </si>
  <si>
    <t>箕輪親宏</t>
  </si>
  <si>
    <t>長周期地震動による超高層建物の室内安全性　キャスター付き家具の移動量について</t>
  </si>
  <si>
    <t>2007年度日本建築学会大会学術講演梗概集</t>
  </si>
  <si>
    <t>2007年度日本建築学会大会学術講演梗概集</t>
  </si>
  <si>
    <t>(社)日本建築学会</t>
  </si>
  <si>
    <t>(社)日本建築学会</t>
  </si>
  <si>
    <t>B－Ⅱ</t>
  </si>
  <si>
    <t>B－Ⅱ</t>
  </si>
  <si>
    <t>493～494</t>
  </si>
  <si>
    <t>強震時における行動難度の指標化に関する研究</t>
  </si>
  <si>
    <t>鈴木稔子</t>
  </si>
  <si>
    <t>2007年度日本建築学会大会学術講演梗概集</t>
  </si>
  <si>
    <t>社)日本建築学会</t>
  </si>
  <si>
    <t>B－Ⅱ</t>
  </si>
  <si>
    <t>495～496</t>
  </si>
  <si>
    <t>貞弘雅晴</t>
  </si>
  <si>
    <t>大林組</t>
  </si>
  <si>
    <t>長周期地震動を考慮した人間の避難行動限界評価曲線の提案</t>
  </si>
  <si>
    <t>2007年度日本建築学会大会学術講演梗概集</t>
  </si>
  <si>
    <t>(社)日本建築学会</t>
  </si>
  <si>
    <t>497～498</t>
  </si>
  <si>
    <t>大ストローク振動台において障害となる振動の低減方法の提案</t>
  </si>
  <si>
    <t>507～508</t>
  </si>
  <si>
    <t>ロッキング制振構造の地震時室内挙動に関する振動台実験</t>
  </si>
  <si>
    <t>2007年度日本建築学会大会学術講演梗概集</t>
  </si>
  <si>
    <t>(社)日本建築学会</t>
  </si>
  <si>
    <t>579～580</t>
  </si>
  <si>
    <t>石原直</t>
  </si>
  <si>
    <t>豊嶋学</t>
  </si>
  <si>
    <t>井出和良</t>
  </si>
  <si>
    <t>竹田史郎</t>
  </si>
  <si>
    <t>北海道大学　教授</t>
  </si>
  <si>
    <t>浮き上がりを生じる多層建築物の地震応答に関する模型振動台実験（その３塔状比の影響）</t>
  </si>
  <si>
    <t>2007年度日本建築学会大会学術講演梗概集</t>
  </si>
  <si>
    <t>2007年度日本建築学会大会学術講演梗概集</t>
  </si>
  <si>
    <t>(社)日本建築学会</t>
  </si>
  <si>
    <t>B－Ⅱ</t>
  </si>
  <si>
    <t>581～582</t>
  </si>
  <si>
    <t>柱浮き上り制振構造に用いる降伏型ベースプレートの履歴特性と累積塑性変形性能</t>
  </si>
  <si>
    <t>北海道大学　大学院</t>
  </si>
  <si>
    <t>B－Ⅱ</t>
  </si>
  <si>
    <t>475～476</t>
  </si>
  <si>
    <t>均一せん断棒による多層建築物の浮き上がりモード特性に関する考察</t>
  </si>
  <si>
    <t>477～478</t>
  </si>
  <si>
    <t>変位抑制部材を有する戸建て免震住宅の地震時安全性について　その１変位制御部材作動時の応答解析</t>
  </si>
  <si>
    <t>中田信治</t>
  </si>
  <si>
    <t>旭化成ホームズ</t>
  </si>
  <si>
    <t>（社)日本建築学会</t>
  </si>
  <si>
    <t>B－Ⅱ</t>
  </si>
  <si>
    <t>1001～1002</t>
  </si>
  <si>
    <t>花井勉</t>
  </si>
  <si>
    <t>えびす建築研究所</t>
  </si>
  <si>
    <t>飯場正紀</t>
  </si>
  <si>
    <t>梁川幸盛</t>
  </si>
  <si>
    <t>構造計画研究所</t>
  </si>
  <si>
    <t>東田豊彦</t>
  </si>
  <si>
    <t>積水ハウス</t>
  </si>
  <si>
    <t>森俊之</t>
  </si>
  <si>
    <t>大和ハウス工業</t>
  </si>
  <si>
    <t>変位抑制部材を有する戸建て免震住宅の地震時安全性について　その２変位制御部材の効果とその設計法の提案</t>
  </si>
  <si>
    <t>1003～1004</t>
  </si>
  <si>
    <t>鋼構造年次論文報告集</t>
  </si>
  <si>
    <t>(社)日本鋼構造協会</t>
  </si>
  <si>
    <t>第15巻</t>
  </si>
  <si>
    <t>489～492</t>
  </si>
  <si>
    <t>鋼構造年次論文報告集</t>
  </si>
  <si>
    <t>(社)日本鋼構造協会</t>
  </si>
  <si>
    <t>第15巻</t>
  </si>
  <si>
    <t>493～498</t>
  </si>
  <si>
    <t>RFIDタグ及び導電性塗膜を用いたひび割れ検知センサー</t>
  </si>
  <si>
    <t>2007年度日本建築学会大会学術講演梗概集</t>
  </si>
  <si>
    <t>53～54</t>
  </si>
  <si>
    <t>2007.8</t>
  </si>
  <si>
    <t>日常生活時における建物内での事故についてのアンケート調査（その１）－個人属性と事故状況の実態分析－</t>
  </si>
  <si>
    <t>砺波匡</t>
  </si>
  <si>
    <t>国土交通省</t>
  </si>
  <si>
    <t>安全工学シンポジウム2007講演予稿集</t>
  </si>
  <si>
    <t>（社）日本建築学会</t>
  </si>
  <si>
    <t>239～242</t>
  </si>
  <si>
    <t>小野久美子</t>
  </si>
  <si>
    <t>日常生活時における建物内での事故についてのアンケート調査（その２）－事故発生時の状況及び要因の分析－</t>
  </si>
  <si>
    <t>243～246</t>
  </si>
  <si>
    <t>ミュージアム類型施設における来訪者満足の内容分析</t>
  </si>
  <si>
    <t>日本建築学会大会学術講演梗概集（九州）D-1分冊</t>
  </si>
  <si>
    <t>77～80</t>
  </si>
  <si>
    <t>小島隆矢</t>
  </si>
  <si>
    <t>早稲田大学人間科学学術院</t>
  </si>
  <si>
    <t>城谷泰朗</t>
  </si>
  <si>
    <t>沖縄総合事務局</t>
  </si>
  <si>
    <t>文化施設を対象とした来訪者の利用形態と評価の視点</t>
  </si>
  <si>
    <t>日本行動計量学会第35回大会発表論文抄録集</t>
  </si>
  <si>
    <t>日本行動計量学会</t>
  </si>
  <si>
    <t>63～64</t>
  </si>
  <si>
    <t>低換気条件における区画火災性状
　その１　実験結果</t>
  </si>
  <si>
    <t>成瀬友宏</t>
  </si>
  <si>
    <t>平成19年度日本火災学会研究発表会概要集</t>
  </si>
  <si>
    <t>(社)日本火災学会</t>
  </si>
  <si>
    <t>200～201</t>
  </si>
  <si>
    <t>Yunyong Utiskul</t>
  </si>
  <si>
    <t>Arup LA</t>
  </si>
  <si>
    <t>James G. Quintiere</t>
  </si>
  <si>
    <t>メリーランド大学</t>
  </si>
  <si>
    <t>若月　薫</t>
  </si>
  <si>
    <t>総務省消防庁消防大学校消防研究センター</t>
  </si>
  <si>
    <t>低換気条件における区画火災性状
　その２　燃焼族度に及ぼすスケール効果</t>
  </si>
  <si>
    <t>水上点睛</t>
  </si>
  <si>
    <t>ベターリビング</t>
  </si>
  <si>
    <t>202～203</t>
  </si>
  <si>
    <t>自治体の活用を目指した都市防災対策評価手法の開発
その１　横浜市の防災対策取り組み状況のヒアリング</t>
  </si>
  <si>
    <t>仁井大策</t>
  </si>
  <si>
    <t>建築研究所防火研究グループ</t>
  </si>
  <si>
    <t>114～115</t>
  </si>
  <si>
    <t>林吉彦</t>
  </si>
  <si>
    <t>建築研究所防火研究グループ</t>
  </si>
  <si>
    <t>寺木彰浩</t>
  </si>
  <si>
    <t>建築研究所企画部</t>
  </si>
  <si>
    <t>阪田知彦</t>
  </si>
  <si>
    <t>総合技術政策研究センター</t>
  </si>
  <si>
    <t>建築用内外装材料の防火性能評価に関する研究その4　中規模発熱速度測定装置による試験</t>
  </si>
  <si>
    <t>成瀬　友宏</t>
  </si>
  <si>
    <t>建築研究部防火基準研究室</t>
  </si>
  <si>
    <t>日本建築学会大会学術講演梗概集2007年</t>
  </si>
  <si>
    <t>(社）日本建築学会</t>
  </si>
  <si>
    <t>A-2分冊</t>
  </si>
  <si>
    <t>7～8</t>
  </si>
  <si>
    <t>吉田　正志</t>
  </si>
  <si>
    <t>建築研究所防火研究グループ</t>
  </si>
  <si>
    <t>五頭　辰紀</t>
  </si>
  <si>
    <t>菅原　進一</t>
  </si>
  <si>
    <t>東京理科大学</t>
  </si>
  <si>
    <t>水平噴流式煙制御システムに関する研究　（その２　気流性状の測定）　</t>
  </si>
  <si>
    <t>中濱慎司</t>
  </si>
  <si>
    <t>大成建設</t>
  </si>
  <si>
    <t>研究発表会概要集</t>
  </si>
  <si>
    <t>(社)日本火災学会</t>
  </si>
  <si>
    <t>平成19年度版</t>
  </si>
  <si>
    <t>88～89</t>
  </si>
  <si>
    <t>山名俊男</t>
  </si>
  <si>
    <t>建築研究部防火基準研究室</t>
  </si>
  <si>
    <t>原哲夫</t>
  </si>
  <si>
    <t>嵐城太郎</t>
  </si>
  <si>
    <t>小林　裕</t>
  </si>
  <si>
    <t>水平噴流式煙制御システムに関する研究　（その３　遮煙効果の検討）　</t>
  </si>
  <si>
    <t>90～91</t>
  </si>
  <si>
    <t>水平噴流式煙制御システムに関する実験的研究　（その３　気流性状の測定）　</t>
  </si>
  <si>
    <t>日本建築学会大会学術講演梗概集</t>
  </si>
  <si>
    <t>(社)日本建築学会</t>
  </si>
  <si>
    <t>A-2</t>
  </si>
  <si>
    <t>259～262</t>
  </si>
  <si>
    <t>樋渡　潔</t>
  </si>
  <si>
    <t>水平噴流式煙制御システムに関する実験的研究　（その４　遮煙効果の検討）　</t>
  </si>
  <si>
    <t>2007.10.</t>
  </si>
  <si>
    <t>大礫床表面における砂の堆積状況と浮遊砂量との関係についての実験的研究</t>
  </si>
  <si>
    <t>藤田光一
山原康嗣
冨田陽子
伊藤嘉奈子
小路剛志</t>
  </si>
  <si>
    <t>水工学論文集</t>
  </si>
  <si>
    <t>土木学会水工学委員会</t>
  </si>
  <si>
    <t>18～23</t>
  </si>
  <si>
    <t>河道セグメント２における川幅縮小のメカニズムと予測技術-掘削後の河道応答を「もっと読もうとする」河川技術のために-</t>
  </si>
  <si>
    <t>2007年度(第43回)水工学に関する夏期研修会講義集Aコース</t>
  </si>
  <si>
    <t>土木学会水工学委員会・海岸工学委員会</t>
  </si>
  <si>
    <t>第43巻</t>
  </si>
  <si>
    <t>A_7_1-A_7_20</t>
  </si>
  <si>
    <t>植生基材吹付工施工後3ヶ月間の植生基材の耐侵食性</t>
  </si>
  <si>
    <t>Vol.33</t>
  </si>
  <si>
    <t>Vol.33(3)</t>
  </si>
  <si>
    <t>492～497</t>
  </si>
  <si>
    <t>Vo.137</t>
  </si>
  <si>
    <t>28-30</t>
  </si>
  <si>
    <t>Vo.1485</t>
  </si>
  <si>
    <t>Vol.348</t>
  </si>
  <si>
    <t>46〜50</t>
  </si>
  <si>
    <t>2007.5</t>
  </si>
  <si>
    <t>29〜34</t>
  </si>
  <si>
    <t>2007.10</t>
  </si>
  <si>
    <t>No.2</t>
  </si>
  <si>
    <t>41〜52</t>
  </si>
  <si>
    <t>2007.6</t>
  </si>
  <si>
    <t>景観整備事業の効果と評価手法に関する研究〜横浜・汽車道をケーススタディとして〜</t>
  </si>
  <si>
    <t>No.3</t>
  </si>
  <si>
    <t>98〜107</t>
  </si>
  <si>
    <t>英国建築都市環境委員会(CABE)のデザインレビュー制度</t>
  </si>
  <si>
    <t>170〜175</t>
  </si>
  <si>
    <t>歴史的街路の印象に与える緑の導入効果に関する研究</t>
  </si>
  <si>
    <t>253〜264</t>
  </si>
  <si>
    <t>（社）自動車技術会</t>
  </si>
  <si>
    <t>畠中　秀人</t>
  </si>
  <si>
    <t>山崎　勲</t>
  </si>
  <si>
    <t>ITSを活用した高速道路サグ部における円滑化走行支援サービス</t>
  </si>
  <si>
    <t>山田　康右</t>
  </si>
  <si>
    <t>畠中　秀人</t>
  </si>
  <si>
    <t>平井　節生</t>
  </si>
  <si>
    <t>土木計画学研究
・講演集</t>
  </si>
  <si>
    <t>（社）土木学会</t>
  </si>
  <si>
    <t>(社）日本建築学会</t>
  </si>
  <si>
    <t>SB総プロ成果報告会 聴講資料</t>
  </si>
  <si>
    <t>国土技術政策総合研究所
（財）建築環境・省エネルギー機構
独立行政法人建築研究所</t>
  </si>
  <si>
    <t>西山功</t>
  </si>
  <si>
    <t>建築研究部長</t>
  </si>
  <si>
    <t>建築新技術研究官</t>
  </si>
  <si>
    <t>桑澤保夫</t>
  </si>
  <si>
    <t>TXテクノロジー・ショーケース イン ツクバ 2008
梗概集</t>
  </si>
  <si>
    <t>建築物の調査・診断指針（案）・同解説</t>
  </si>
  <si>
    <t>本橋健司</t>
  </si>
  <si>
    <t>藤木　修</t>
  </si>
  <si>
    <t>下水道研究部</t>
  </si>
  <si>
    <t>環境衛生工学研究</t>
  </si>
  <si>
    <t>京都大学環境衛生工学研究会</t>
  </si>
  <si>
    <t>平成19年度国土技術政策総合研究所講演会講演集，国総研資料</t>
  </si>
  <si>
    <t>国土技術政策総合研究所</t>
  </si>
  <si>
    <t>月刊下水道</t>
  </si>
  <si>
    <t>（株）環境新聞社</t>
  </si>
  <si>
    <t>（社）日本下水道管路管理業協会</t>
  </si>
  <si>
    <t>下水道ストックマネジメント(SM)研究の課題</t>
  </si>
  <si>
    <t>藤生和也</t>
  </si>
  <si>
    <t>下水道研究部</t>
  </si>
  <si>
    <t>シンポジューム・下水管路におけるアセットマネジメント</t>
  </si>
  <si>
    <t>NPO法人21世紀水倶楽部</t>
  </si>
  <si>
    <t>統計的手法による下水管渠の耐用年数確率分布推定及び将来改築必要量予測</t>
  </si>
  <si>
    <t>（社）土木学会・建設マネジメント委員会</t>
  </si>
  <si>
    <t>下水道ストックマネジメントの研究</t>
  </si>
  <si>
    <t>統計的手法による下水管渠の耐用年数及び将来改築量の推計</t>
  </si>
  <si>
    <t>統計的手法による下水管渠の耐用年数確率分布推定</t>
  </si>
  <si>
    <t>下水道におけるディスポーザー導入の現状</t>
  </si>
  <si>
    <t>吉田敏章</t>
  </si>
  <si>
    <t>下水道研究部下水道研究室</t>
  </si>
  <si>
    <t>『新しい社会資本の設計　―環境工学からの提言―』</t>
  </si>
  <si>
    <t>下水道研究部下水道研究室</t>
  </si>
  <si>
    <t>管谷悌治</t>
  </si>
  <si>
    <t>福岡市下水道局</t>
  </si>
  <si>
    <t>那須基</t>
  </si>
  <si>
    <t>国土交通省下水道部</t>
  </si>
  <si>
    <t>松原誠</t>
  </si>
  <si>
    <t>国土交通省中部地方整備局</t>
  </si>
  <si>
    <t>森田弘昭</t>
  </si>
  <si>
    <t>熊本市都市整備局</t>
  </si>
  <si>
    <t>下水道協会誌</t>
  </si>
  <si>
    <t>(社)日本下水道協会</t>
  </si>
  <si>
    <t>ホノルル市及び米国における汚水流出とその背景に関する調査</t>
  </si>
  <si>
    <t>松宮洋介
岩元誠
吉田敏章
藤生和也</t>
  </si>
  <si>
    <t>ハリケーン・カトリーナによる下水道の被害</t>
  </si>
  <si>
    <t>松宮洋介
田本典秀</t>
  </si>
  <si>
    <t>環境新聞社</t>
  </si>
  <si>
    <t>下水道管きょのアセットマネジメント研究</t>
  </si>
  <si>
    <t>松宮洋介
深谷渉
福田康雄
榊原隆</t>
  </si>
  <si>
    <t>市街地排水の調査と汚濁負荷原単位</t>
  </si>
  <si>
    <t>田本典秀
榊原隆</t>
  </si>
  <si>
    <t>下水道研究部　下水道研究室</t>
  </si>
  <si>
    <t>第10回日本水環境学会シンポジウム講演集</t>
  </si>
  <si>
    <t>日本水環境学会</t>
  </si>
  <si>
    <t>前国総研下水道研究室</t>
  </si>
  <si>
    <t>平成19年新潟県中越沖地震による下水道管路施設への被害</t>
  </si>
  <si>
    <t>植松龍二</t>
  </si>
  <si>
    <t>国土交通省都市・地域整備局下水道部</t>
  </si>
  <si>
    <t>下水道協会誌</t>
  </si>
  <si>
    <t>日本下水道協会</t>
  </si>
  <si>
    <t>南山瑞彦</t>
  </si>
  <si>
    <t>下水道研究部　下水処理研究室</t>
  </si>
  <si>
    <t>深谷渉
田本典秀</t>
  </si>
  <si>
    <t>多変量解析による下水道管渠の劣化箇所の検討</t>
  </si>
  <si>
    <t>岩元誠
松宮洋介
濱田知幸</t>
  </si>
  <si>
    <t>第44回下水道研究発表会講演集</t>
  </si>
  <si>
    <t>管きょのストックマネジメント方法に関する提案</t>
  </si>
  <si>
    <t>松宮洋介
岩元誠
田本典秀</t>
  </si>
  <si>
    <t>市街地における面源負荷対策としての雨水浸透の効果</t>
  </si>
  <si>
    <t>田本典秀
榊原隆</t>
  </si>
  <si>
    <t>下水道研究部　下水道研究室</t>
  </si>
  <si>
    <t>土木技術センター</t>
  </si>
  <si>
    <t>下水道未普及解消クイックプロジェクトの促進</t>
  </si>
  <si>
    <t>榊原隆</t>
  </si>
  <si>
    <t>Behavior of Pathogenic Microbes in a Treated Wastewater Reuse System and Examination of New Standards for the Reuse of Treated Wastewater</t>
  </si>
  <si>
    <t>田隝　淳</t>
  </si>
  <si>
    <t>元下水道研究部下水処理研究室（国土交通省下水道部）</t>
  </si>
  <si>
    <t>Environmental Monitoring and Assessment</t>
  </si>
  <si>
    <t>Springer</t>
  </si>
  <si>
    <t>桜井　健介</t>
  </si>
  <si>
    <t>下水道研究部　下水処理研究室</t>
  </si>
  <si>
    <t>南山　瑞彦</t>
  </si>
  <si>
    <t>下水処理研究室</t>
  </si>
  <si>
    <t>Establishment of guidelines for the reuse of treated wastewater</t>
  </si>
  <si>
    <t>Proceedings of the 4th Japan-U.S. Governmental Conference on Drinking Water Quality Management and Wastewater Control</t>
  </si>
  <si>
    <t>国土技術政策総合研究所、（独）土木研究所</t>
  </si>
  <si>
    <t>吉澤　正宏</t>
  </si>
  <si>
    <t>元下水処理研究室（滋賀県）</t>
  </si>
  <si>
    <t>Utilization of Melt-solidified Slag from Sewage Sludge as Construction Materials</t>
  </si>
  <si>
    <t>尾﨑　正明</t>
  </si>
  <si>
    <t>4th IWA Leading-Edge Conference and Exhibition on Water and Wastewater Technologies</t>
  </si>
  <si>
    <t>(CD-ROM)</t>
  </si>
  <si>
    <t>宮本　綾子</t>
  </si>
  <si>
    <t>Management of chemical substances in a water environment communicating among stakeholders</t>
  </si>
  <si>
    <t>山縣　弘樹</t>
  </si>
  <si>
    <t>Book of Abstracts MICROPOL &amp; ECOHAZARD 2007 - 5th IWA Specialised Conference on Assessment and Control of Micropollutants / Hazardous Substances in Water</t>
  </si>
  <si>
    <t>斎野　秀幸</t>
  </si>
  <si>
    <t>元下水処理研究室（近畿地整）</t>
  </si>
  <si>
    <t>鈴木　宏幸</t>
  </si>
  <si>
    <t>元河川環境研究室（企画部　国際研究推進室）</t>
  </si>
  <si>
    <t>小林　英之</t>
  </si>
  <si>
    <t>高度情報化研究センター　住宅情報システム研究官</t>
  </si>
  <si>
    <t>藤田　光一</t>
  </si>
  <si>
    <t>河川環境研究室</t>
  </si>
  <si>
    <t>酒井　憲司</t>
  </si>
  <si>
    <t>元下水道研究部（河川環境管理財団）</t>
  </si>
  <si>
    <t>高橋　正宏</t>
  </si>
  <si>
    <t>元下水道研究部（北海道大）</t>
  </si>
  <si>
    <t>Fate of Nonylphenol and 17beta-estradiol Contained in Composted Sewage Sludge after Land Application</t>
  </si>
  <si>
    <t>Conference Proceedings Moving Forward Wastewater Biosolids Sustainability: Technical, Managerial, and Public Synergy</t>
  </si>
  <si>
    <t>落　修一</t>
  </si>
  <si>
    <t>鈴木　穣</t>
  </si>
  <si>
    <t>The Challenge of Sustainable Sludge Treatment Methods in the Lake Biwa Basin-wide Sewerage System - First step to goal: Evaluation of carbonization system in the Konan-Chubu Water Reclamation Plant</t>
  </si>
  <si>
    <t>山中　大輔</t>
  </si>
  <si>
    <t>田井中　善雄</t>
  </si>
  <si>
    <t>滋賀県</t>
  </si>
  <si>
    <t>瓜生　昌弘</t>
  </si>
  <si>
    <t>アメリカ・カリフォルニア州における下水処理水再利用について</t>
  </si>
  <si>
    <t>下水道協会誌</t>
  </si>
  <si>
    <t>（社）日本下水道協会</t>
  </si>
  <si>
    <t>再生水利用施設における付着藻類異常発生抑制への水生生物の利用</t>
  </si>
  <si>
    <t>第44回下水道研究発表会講演集</t>
  </si>
  <si>
    <t>荒谷　裕介</t>
  </si>
  <si>
    <t>下水処理場における大腸菌群および大腸菌の挙動</t>
  </si>
  <si>
    <t>文献レビュー　－　最近の下水道研究の動向－米国WEFの文献レビューから－</t>
  </si>
  <si>
    <t>（担当編集）</t>
  </si>
  <si>
    <t>東京大学</t>
  </si>
  <si>
    <t>神奈川県下水道公社</t>
  </si>
  <si>
    <t>平成１９年新潟県中越沖地震による下水道管路施設の被害</t>
  </si>
  <si>
    <t>植松　龍二</t>
  </si>
  <si>
    <t>国土交通省下水道部</t>
  </si>
  <si>
    <t>深谷　渉</t>
  </si>
  <si>
    <t>下水道研究室</t>
  </si>
  <si>
    <t>田本　典秀</t>
  </si>
  <si>
    <t>Heat Island Mitigation Using Water Retentive Pavement Sprinkled with Reclaimed Wastewater</t>
  </si>
  <si>
    <t>6th IWA Specialist Conference on Wastewater Reclamation and Reuse for Sustainability - Guiding the growth of water reuse</t>
  </si>
  <si>
    <t>（CD-ROM)</t>
  </si>
  <si>
    <t>那須　基</t>
  </si>
  <si>
    <t>元国土交通省下水道部（近畿地整）</t>
  </si>
  <si>
    <t>コンジョイント分析を用いた下水処理水によるせせらぎ水路の多面的な便益の評価</t>
  </si>
  <si>
    <t>環境システム研究論文集</t>
  </si>
  <si>
    <t>（社）土木学会環境システム委員会</t>
  </si>
  <si>
    <t>河川への影響という観点からの土壌・地下水汚染に関する管理の枠組の提案</t>
  </si>
  <si>
    <t>福田　晴耕</t>
  </si>
  <si>
    <t>元環境研究部（中部建設協会）</t>
  </si>
  <si>
    <t>藤井　都弥子</t>
  </si>
  <si>
    <t>環境研究部　河川環境研究室</t>
  </si>
  <si>
    <t>野本　岳志</t>
  </si>
  <si>
    <t>元河川環境研究室交流研究員（西松建設（株））</t>
  </si>
  <si>
    <t>大沼　克弘</t>
  </si>
  <si>
    <t>水域における化学物質リスクの管理方策</t>
  </si>
  <si>
    <t>化学工業</t>
  </si>
  <si>
    <t>（株）化学工業社</t>
  </si>
  <si>
    <t>Water Science and Technology - WST</t>
  </si>
  <si>
    <t>IWA Publishing</t>
  </si>
  <si>
    <t>Fate of nonylphenol and 17β-estradiol contained in composted sewage sludge after land application</t>
  </si>
  <si>
    <t>Small scale biological anaerobic-aerobic filters process to satisfy the amended Sewerage Law in Japan</t>
  </si>
  <si>
    <t>元下水道研究部下水処理研究室（滋賀県）</t>
  </si>
  <si>
    <t>SWWS2008 - 8th Specialised Conference on Small Water and Wastewater Systems</t>
  </si>
  <si>
    <t xml:space="preserve">(CD-ROM) </t>
  </si>
  <si>
    <t>小越　眞佐司</t>
  </si>
  <si>
    <t>三宮　武</t>
  </si>
  <si>
    <t>佐藤　徹</t>
  </si>
  <si>
    <t>日本下水道事業団</t>
  </si>
  <si>
    <t>平出　亮輔</t>
  </si>
  <si>
    <t>元下水道研究部下水処理研究室（国総研企画部）</t>
  </si>
  <si>
    <t>アジアの流域水問題 （砂田憲吾 編著　CRESTアジア流域水政策シナリオ研究チーム 著）</t>
  </si>
  <si>
    <t>技報堂出版（株）</t>
  </si>
  <si>
    <t>わが国の下水処理水再利用の現状と再利用水質基準等マニュアル</t>
  </si>
  <si>
    <t>（社）水環境学会</t>
  </si>
  <si>
    <t>米国カリフォルニア州の下水処理水再利用</t>
  </si>
  <si>
    <t>片山　浩之</t>
  </si>
  <si>
    <t>東京大学</t>
  </si>
  <si>
    <t>原本　英司</t>
  </si>
  <si>
    <t>小熊　久美子</t>
  </si>
  <si>
    <t>山下　洋正</t>
  </si>
  <si>
    <t>元下水道研究部下水処理研究室（土木研究所）</t>
  </si>
  <si>
    <t>田隝　淳</t>
  </si>
  <si>
    <t>元下水処理研究室（国土交通省下水道部）</t>
  </si>
  <si>
    <t>中島　英一郎</t>
  </si>
  <si>
    <t>元下水処理研究室（都市再生機構）</t>
  </si>
  <si>
    <t>大垣　眞一郎</t>
  </si>
  <si>
    <t>ITSの動向とスマートウェイの展開</t>
  </si>
  <si>
    <t>山田篤司</t>
  </si>
  <si>
    <t>高度情報化研究センター</t>
  </si>
  <si>
    <t>建設オピニオン</t>
  </si>
  <si>
    <t>（株）建設公論社</t>
  </si>
  <si>
    <t>ICTを活かし、効率的な行政と新たなサービスの提供を目指して</t>
  </si>
  <si>
    <t>高度情報化研究センター長</t>
  </si>
  <si>
    <t>社会資本の管理技術の開発への取り組み</t>
  </si>
  <si>
    <t>小林　亘</t>
  </si>
  <si>
    <t>（財）経済調査会</t>
  </si>
  <si>
    <t>建設電気技術2007技術集</t>
  </si>
  <si>
    <t>(社)建設電気技術協会</t>
  </si>
  <si>
    <t>災害時における情報提供と施設運用の在り方について</t>
  </si>
  <si>
    <t>国土交通省　国土技術研究会</t>
  </si>
  <si>
    <t>空間情報連携共通プラットフォームの開発</t>
  </si>
  <si>
    <t>河川局治水課河川保全企画室</t>
  </si>
  <si>
    <t>河川</t>
  </si>
  <si>
    <t>(社)日本河川協会</t>
  </si>
  <si>
    <t>2008.2</t>
  </si>
  <si>
    <t>田中　茂信</t>
  </si>
  <si>
    <t>土木研究所水災害・リスクマネジメント国際センター</t>
  </si>
  <si>
    <t>河川研究部
海岸研究室</t>
  </si>
  <si>
    <t>治水分野での外力変化と適応策</t>
  </si>
  <si>
    <t>柏井　条介</t>
  </si>
  <si>
    <t>河川研究部</t>
  </si>
  <si>
    <t>第5回環境研究機関連絡会成果発表会</t>
  </si>
  <si>
    <t>環境研究機関連絡会</t>
  </si>
  <si>
    <t>地球温暖化の治水・水資源への影響と適応策</t>
  </si>
  <si>
    <t>国際建設防災</t>
  </si>
  <si>
    <t>(財)海外建設防災協会</t>
  </si>
  <si>
    <t>17号</t>
  </si>
  <si>
    <t>スマートウェイ2007デモ実施報告
～スマートなモビリティ社会の実現～</t>
  </si>
  <si>
    <t>第50巻
第1号</t>
  </si>
  <si>
    <t>「スマートウェイ200デモ」報告
Report　of "Smartway2007Demo"</t>
  </si>
  <si>
    <t>日本機会学会誌</t>
  </si>
  <si>
    <t>英国道路庁における危機管理体制の強化
－2003年1月の積雪による道路大混乱を受けて－</t>
  </si>
  <si>
    <t>濱谷健太</t>
  </si>
  <si>
    <t>(社)交通工学研究会</t>
  </si>
  <si>
    <t>井上雅夫</t>
  </si>
  <si>
    <t>濱谷健太
奥谷正
野間真俊</t>
  </si>
  <si>
    <t>土木計画学研究・講演集</t>
  </si>
  <si>
    <t>筑波山における観光交通の特性把握に向けた調査と分析</t>
  </si>
  <si>
    <t>諸田恵士
野間真俊
井坪慎二
奥谷正</t>
  </si>
  <si>
    <t>道路研究部道路研究室</t>
  </si>
  <si>
    <t>大脇鉄也　　花輪正也　　</t>
  </si>
  <si>
    <t>走りやすさマップデータを用いた日本の道路ネットワークの現状分析</t>
  </si>
  <si>
    <t>井坪慎二
奥谷正
橋本浩良</t>
  </si>
  <si>
    <t>交通量自動観測機器を用いた一般道の時間信頼性分析
～筑波山交通調査を事例に～</t>
  </si>
  <si>
    <t>野間真俊
奥谷正
井坪慎二</t>
  </si>
  <si>
    <t>元道路研究部道路研究室</t>
  </si>
  <si>
    <t>濱谷　健太
奥谷　正</t>
  </si>
  <si>
    <t>道路研究部
道路研究室</t>
  </si>
  <si>
    <t>道路局企画課道路経済調査室</t>
  </si>
  <si>
    <t>奥谷　正</t>
  </si>
  <si>
    <t>河野　辰男</t>
  </si>
  <si>
    <t>元道路研究部
道路研究室</t>
  </si>
  <si>
    <t>二俣　芳美</t>
  </si>
  <si>
    <t>異なる外部性を考慮した道路ネットワークの機能分化に関する考察</t>
  </si>
  <si>
    <t>第19回道路経済研究所懸賞論文集</t>
  </si>
  <si>
    <t>148～149</t>
  </si>
  <si>
    <t>pp.9～22</t>
  </si>
  <si>
    <t>pp.65～72</t>
  </si>
  <si>
    <t>pp.16～21</t>
  </si>
  <si>
    <t>pp.32～35</t>
  </si>
  <si>
    <t>小貫　元治</t>
  </si>
  <si>
    <t>宮本　綾子</t>
  </si>
  <si>
    <t>伊藤　幹生</t>
  </si>
  <si>
    <t>国土技術政策総合研究所危機管理技術研究センター砂防研究室、国際航業（株）</t>
  </si>
  <si>
    <t>44～47</t>
  </si>
  <si>
    <t>7～13</t>
  </si>
  <si>
    <t>41～46</t>
  </si>
  <si>
    <t>3～5</t>
  </si>
  <si>
    <t>215～226</t>
  </si>
  <si>
    <t>207～214</t>
  </si>
  <si>
    <t>141～144</t>
  </si>
  <si>
    <t>53～56</t>
  </si>
  <si>
    <t>37～40</t>
  </si>
  <si>
    <t>33～36</t>
  </si>
  <si>
    <t>45～48</t>
  </si>
  <si>
    <t>29～32</t>
  </si>
  <si>
    <t>9～11</t>
  </si>
  <si>
    <t>12～15</t>
  </si>
  <si>
    <t>9～12</t>
  </si>
  <si>
    <t>217～219</t>
  </si>
  <si>
    <t>526～528</t>
  </si>
  <si>
    <t>13～19</t>
  </si>
  <si>
    <t>77～81</t>
  </si>
  <si>
    <t>35～42</t>
  </si>
  <si>
    <t>43～51</t>
  </si>
  <si>
    <t>131～143</t>
  </si>
  <si>
    <t>301～306</t>
  </si>
  <si>
    <t>201～208</t>
  </si>
  <si>
    <t>935～939</t>
  </si>
  <si>
    <t>50～57</t>
  </si>
  <si>
    <t>424～426</t>
  </si>
  <si>
    <t>634～636</t>
  </si>
  <si>
    <t>54～78</t>
  </si>
  <si>
    <t>287～294</t>
  </si>
  <si>
    <t>391～399</t>
  </si>
  <si>
    <t>928～933</t>
  </si>
  <si>
    <t>47～58</t>
  </si>
  <si>
    <t>109～116</t>
  </si>
  <si>
    <t>167～174</t>
  </si>
  <si>
    <t>161～179</t>
  </si>
  <si>
    <t>2～6</t>
  </si>
  <si>
    <t>22～25</t>
  </si>
  <si>
    <t>1441～1448</t>
  </si>
  <si>
    <t>第62回</t>
  </si>
  <si>
    <t>芮 京禄
木内 望
木下　剛</t>
  </si>
  <si>
    <t>芮　京禄他
（木下 剛）</t>
  </si>
  <si>
    <t>芮　京禄
木内望
小塚清</t>
  </si>
  <si>
    <t>芮　京禄　
他(木下剛、赤坂信、田代順孝)</t>
  </si>
  <si>
    <t>虫明成生
坪川将丈
水上純一
松谷泰生</t>
  </si>
  <si>
    <t>野中聡
吉松慎哉
青山敏幸
水上純一
坪川将丈</t>
  </si>
  <si>
    <t>坪川将丈
水上純一</t>
  </si>
  <si>
    <t>港湾空港技術研究所
九州地方整備局，（前・空港施設研究室研究員）
空港施設研究室
関東地方整備局
港湾空港技術研究所</t>
  </si>
  <si>
    <t>越川喜孝
野田悦郎
坪川将丈</t>
  </si>
  <si>
    <t>大成ロテック（株）
日本道路株式会社
空港施設研究室</t>
  </si>
  <si>
    <t>八谷好高
江崎徹
坪川将丈
野口孝俊
前川亮太</t>
  </si>
  <si>
    <t>坪川将丈
水上純一
八谷好高
亀田昭一</t>
  </si>
  <si>
    <t>渋谷和之
酒井洋一</t>
  </si>
  <si>
    <t>長尾　毅
中瀬　仁
黒瀬浩公
齋藤秀樹
吉田　誠</t>
  </si>
  <si>
    <t>長尾　毅
山田雅行
野津　厚</t>
  </si>
  <si>
    <t>芝浦工業大学助教授
元芝浦工業大学
元芝浦工業大学
港湾施設研究室</t>
  </si>
  <si>
    <t>紺野克昭
鈴木貴博
鎌田泰広
長尾　毅</t>
  </si>
  <si>
    <t>運輸政策研究</t>
  </si>
  <si>
    <t>松尾智征
赤倉康寛
中野宇助
宮元正治</t>
  </si>
  <si>
    <t>2nd International Conference on Transportation Logistics</t>
  </si>
  <si>
    <t>沿岸域システム研究室
（独）防災科学技術研究所
同上</t>
  </si>
  <si>
    <t>翟 国方
福囿輝旗
池田三郎　</t>
  </si>
  <si>
    <t>翟国方
鈴木武　　</t>
  </si>
  <si>
    <t>沿岸海洋研究部
沿岸域システム研究室</t>
  </si>
  <si>
    <t>（社）港湾荷役機械システム協会</t>
  </si>
  <si>
    <t>小田 勝也
熊谷 兼太郎</t>
  </si>
  <si>
    <t>小田 勝也
吉田　誠
三藤 正明
秋本 哲平　</t>
  </si>
  <si>
    <t>石川健二
小谷野喜二
小田勝也
岡本修</t>
  </si>
  <si>
    <t>小田　勝也
吉田 　誠
三藤　正明
秋本　哲平</t>
  </si>
  <si>
    <t>熊谷兼太郎
小田　勝也
藤井　直樹</t>
  </si>
  <si>
    <t>679～684</t>
  </si>
  <si>
    <t>2179～2180</t>
  </si>
  <si>
    <t>2173～2174</t>
  </si>
  <si>
    <t>469～470</t>
  </si>
  <si>
    <t>445～446</t>
  </si>
  <si>
    <t>1211～1216</t>
  </si>
  <si>
    <t>17～21</t>
  </si>
  <si>
    <t>251～256</t>
  </si>
  <si>
    <t>pp. 763～768</t>
  </si>
  <si>
    <t>633～638</t>
  </si>
  <si>
    <t>495～500</t>
  </si>
  <si>
    <t>459～464</t>
  </si>
  <si>
    <t>483～488</t>
  </si>
  <si>
    <t>57～62</t>
  </si>
  <si>
    <t>45～54</t>
  </si>
  <si>
    <t xml:space="preserve"> 447～453</t>
  </si>
  <si>
    <t>阪井清志</t>
  </si>
  <si>
    <t>367～368</t>
  </si>
  <si>
    <t>3～8</t>
  </si>
  <si>
    <t>1～42</t>
  </si>
  <si>
    <t>249～252</t>
  </si>
  <si>
    <t>471～472</t>
  </si>
  <si>
    <t>473～474</t>
  </si>
  <si>
    <t>1109～1110</t>
  </si>
  <si>
    <t>1111～1112</t>
  </si>
  <si>
    <t>1113～1115</t>
  </si>
  <si>
    <t>405～406</t>
  </si>
  <si>
    <t>517～518</t>
  </si>
  <si>
    <t>823～824</t>
  </si>
  <si>
    <t>825～826</t>
  </si>
  <si>
    <t>767～768</t>
  </si>
  <si>
    <t>783～784</t>
  </si>
  <si>
    <t>773～774</t>
  </si>
  <si>
    <t>827～828</t>
  </si>
  <si>
    <t>1029～1033</t>
  </si>
  <si>
    <t>63～69</t>
  </si>
  <si>
    <t>2～7</t>
  </si>
  <si>
    <t>1～3</t>
  </si>
  <si>
    <t>181～184</t>
  </si>
  <si>
    <t>253～256</t>
  </si>
  <si>
    <t>277～280</t>
  </si>
  <si>
    <t>1953～1956</t>
  </si>
  <si>
    <t>637～640</t>
  </si>
  <si>
    <t>641～644</t>
  </si>
  <si>
    <t>645～648</t>
  </si>
  <si>
    <t>649～652</t>
  </si>
  <si>
    <t>1～6</t>
  </si>
  <si>
    <t>42～43</t>
  </si>
  <si>
    <t>7～11
30～50</t>
  </si>
  <si>
    <t>1405～1408</t>
  </si>
  <si>
    <t>1463～1464</t>
  </si>
  <si>
    <t>1465～1466</t>
  </si>
  <si>
    <t>1～2</t>
  </si>
  <si>
    <t>81～88</t>
  </si>
  <si>
    <t>93～96</t>
  </si>
  <si>
    <t>139～140</t>
  </si>
  <si>
    <t>41～50</t>
  </si>
  <si>
    <t>67～71</t>
  </si>
  <si>
    <t>103～130</t>
  </si>
  <si>
    <t>藤生和也
宮内千里</t>
  </si>
  <si>
    <t>玉越隆史</t>
  </si>
  <si>
    <t>七澤利明</t>
  </si>
  <si>
    <t>石尾真理</t>
  </si>
  <si>
    <t>平塚慶達</t>
  </si>
  <si>
    <t>小林寛</t>
  </si>
  <si>
    <t>武田達也</t>
  </si>
  <si>
    <t>玉越隆史</t>
  </si>
  <si>
    <t>七澤利明</t>
  </si>
  <si>
    <t>道路構造物管理研究室</t>
  </si>
  <si>
    <t>66～67</t>
  </si>
  <si>
    <t>38～41</t>
  </si>
  <si>
    <t>28～31</t>
  </si>
  <si>
    <t>22～27</t>
  </si>
  <si>
    <t>基準認証システム研究室</t>
  </si>
  <si>
    <t>安田成夫
島本和仁
大谷知樹　他</t>
  </si>
  <si>
    <t>147～152</t>
  </si>
  <si>
    <t>411～414</t>
  </si>
  <si>
    <t>28～33</t>
  </si>
  <si>
    <t>42～47</t>
  </si>
  <si>
    <t>Vol.49
No.9</t>
  </si>
  <si>
    <t>Vol.49
No.12</t>
  </si>
  <si>
    <t>第49巻
第６号</t>
  </si>
  <si>
    <t>平成19年
６月号</t>
  </si>
  <si>
    <t>Vol.50
 No.1</t>
  </si>
  <si>
    <t>Vol.49
 No.12</t>
  </si>
  <si>
    <t>Vol.60
 No.4</t>
  </si>
  <si>
    <t>Vol.5</t>
  </si>
  <si>
    <t>542～545</t>
  </si>
  <si>
    <t>101～104</t>
  </si>
  <si>
    <t>Vol.93
No.1</t>
  </si>
  <si>
    <t>Vol.92
No.11</t>
  </si>
  <si>
    <t>越川喜孝</t>
  </si>
  <si>
    <t>中原大磯</t>
  </si>
  <si>
    <t>阿部長門</t>
  </si>
  <si>
    <t>前原弘宣</t>
  </si>
  <si>
    <t>木村真志</t>
  </si>
  <si>
    <t>末吉良敏</t>
  </si>
  <si>
    <t>幸敏明</t>
  </si>
  <si>
    <t>木村真志</t>
  </si>
  <si>
    <t>阿部長門</t>
  </si>
  <si>
    <t>真鍋和則</t>
  </si>
  <si>
    <t>2007.10</t>
  </si>
  <si>
    <t>-</t>
  </si>
  <si>
    <t>315～320</t>
  </si>
  <si>
    <t>381～386</t>
  </si>
  <si>
    <t>108～112</t>
  </si>
  <si>
    <t>Vol.49
 No.7</t>
  </si>
  <si>
    <t>Vol.44
 No.538</t>
  </si>
  <si>
    <t>Vol.44
 No.539</t>
  </si>
  <si>
    <t>Vol.44
 No.537</t>
  </si>
  <si>
    <t>Vol.129
 No.1-3</t>
  </si>
  <si>
    <t>Vol.44
No.542</t>
  </si>
  <si>
    <t>鈴木武</t>
  </si>
  <si>
    <t>沿岸域システム研究室</t>
  </si>
  <si>
    <t>鈴木武</t>
  </si>
  <si>
    <t>沿岸域システム研究室</t>
  </si>
  <si>
    <t>環境システム研究論文発表会講演集</t>
  </si>
  <si>
    <t>　Risk Analysis: An International Journal</t>
  </si>
  <si>
    <t>Multi-Attribute Evaluation of Flood Management in Japan:  A Choice Experiment Approach　　　　</t>
  </si>
  <si>
    <t>EPLY TO DISCUSSION by Hamed Assaf “An Empirical Model of Fatalities and Injuries Due to Floods in Japan” by Guofang Zhai, Teruki Fukuzono, and Saburo Ikeda　</t>
  </si>
  <si>
    <t>三河湾での環境評価の改善に向けた試み</t>
  </si>
  <si>
    <t>第17回環境システム地域シンポジウム</t>
  </si>
  <si>
    <t>土木学会，熊本大学，NPO法人みらい有明・不知火</t>
  </si>
  <si>
    <t xml:space="preserve">港湾研究部 </t>
  </si>
  <si>
    <t>モーダルシフト化率の動向分析</t>
  </si>
  <si>
    <t>国土技術政策総合研究所　港湾計画研究室　　　　　　          　　　</t>
  </si>
  <si>
    <t>土木学会第62回年</t>
  </si>
  <si>
    <t>年次学術講演会</t>
  </si>
  <si>
    <t>港湾研究部　港湾計画研究室　</t>
  </si>
  <si>
    <t>国際海上コンテナ流動に関わる主要国港湾貨物統計の考察</t>
  </si>
  <si>
    <t>赤倉康寛</t>
  </si>
  <si>
    <t>第35回土木計画学研究発表大会（春大会）</t>
  </si>
  <si>
    <t>柴崎隆一</t>
  </si>
  <si>
    <t>渡部富博</t>
  </si>
  <si>
    <t>金子　彰</t>
  </si>
  <si>
    <t>東洋大学</t>
  </si>
  <si>
    <t>シームレスアジア時代の国際交通政策評価　～カンボジアを中心として～</t>
  </si>
  <si>
    <t>柴崎隆一</t>
  </si>
  <si>
    <t>渡部富博</t>
  </si>
  <si>
    <t>国際ＲＯＲＯ船航路の就航動向と航路成立条件に関する分析</t>
  </si>
  <si>
    <t>小野寺仁</t>
  </si>
  <si>
    <t>パシフィックコンサルタンツ株式会社</t>
  </si>
  <si>
    <t>神波泰夫</t>
  </si>
  <si>
    <t>パシフィックコンサルタンツ株式会社</t>
  </si>
  <si>
    <t>LCC最小化を考慮した防波堤の施工時安定性照査法</t>
  </si>
  <si>
    <t>吉岡　健</t>
  </si>
  <si>
    <t>電源開発</t>
  </si>
  <si>
    <t>第6回　構造物の安全性・信頼性に関する国内シンポジウム（JCOSSAR2007)</t>
  </si>
  <si>
    <t>日本学術会議（安全工学会、地盤工学会、土木学会、日本機械学会、日本建築学会、日本航空宇宙学会、日本材料学会、日本船舶海洋工学会共催）</t>
  </si>
  <si>
    <t>宮脇　周作</t>
  </si>
  <si>
    <t>長尾　毅</t>
  </si>
  <si>
    <t>Significance of Seamless Logistics in Asia: from SCM Perspective</t>
  </si>
  <si>
    <t>Motohisa ABE</t>
  </si>
  <si>
    <t>Hironao NAKAZIMA</t>
  </si>
  <si>
    <t>Yauso 　　　KANNAMI</t>
  </si>
  <si>
    <t>Lixin MIAO</t>
  </si>
  <si>
    <t>マウンド不陸を考慮したケーソン式防波堤底版の設計法に関する研究</t>
  </si>
  <si>
    <t>長尾　毅</t>
  </si>
  <si>
    <t>宮田正史</t>
  </si>
  <si>
    <t>森屋陽一</t>
  </si>
  <si>
    <t>五洋建設</t>
  </si>
  <si>
    <t>菅野高弘</t>
  </si>
  <si>
    <t>長尾　毅</t>
  </si>
  <si>
    <t>佐藤秀政</t>
  </si>
  <si>
    <t>復建調査設計</t>
  </si>
  <si>
    <t>中瀬仁</t>
  </si>
  <si>
    <t>港湾施工システム課　　　　　　　　沿岸技術研究センター）</t>
  </si>
  <si>
    <t>第３５回環境システム研究論文発表会（アブストラクト審査部門）</t>
  </si>
  <si>
    <t xml:space="preserve">空港研究部 </t>
  </si>
  <si>
    <t xml:space="preserve">IMPACT ON PASSENGER AND CARGO FLOW CAUSED BY THE FUNCTIONAL DECLINE　OF THE INTERNATIONAL AIRPORT </t>
  </si>
  <si>
    <t>池田秀文　</t>
  </si>
  <si>
    <t>航空市場を取り巻く環境としての航空機材動向</t>
  </si>
  <si>
    <t>石倉智樹</t>
  </si>
  <si>
    <t>土木計画学研究・講演集</t>
  </si>
  <si>
    <t>千田奈津子</t>
  </si>
  <si>
    <t>石倉智樹</t>
  </si>
  <si>
    <t>STUDY ON INFRARED THERMOGRAPHIC INSPECTION OF　DE-BONDED LAYER OF AIRPORT FLEXIBLE PAVEMENT</t>
  </si>
  <si>
    <t>2007 FAA Worldwide Airport Technology Transfer Conference　and Exposition</t>
  </si>
  <si>
    <t>熱赤外線画像による層間剥離検出手法の</t>
  </si>
  <si>
    <t>坪川将丈</t>
  </si>
  <si>
    <t>土木学会第62回年</t>
  </si>
  <si>
    <t>年次学術講演会</t>
  </si>
  <si>
    <t>水上純一</t>
  </si>
  <si>
    <t>江崎徹</t>
  </si>
  <si>
    <t>薄層付着コンクリートオーバーレイ工法の</t>
  </si>
  <si>
    <t>土木学会第62回年</t>
  </si>
  <si>
    <t>年次学術講演会</t>
  </si>
  <si>
    <t>空港アスファルト舗装の表面および内部</t>
  </si>
  <si>
    <t>空港アスファルト舗装内部に発生する</t>
  </si>
  <si>
    <t>ウォータージェットを用いた薄層付着型オーバーレイコンクリートの長期暴露性状について</t>
  </si>
  <si>
    <t>土木学会舗装工学論文集</t>
  </si>
  <si>
    <t>第12巻</t>
  </si>
  <si>
    <t>土木学会舗装工学論文集</t>
  </si>
  <si>
    <t>第12巻</t>
  </si>
  <si>
    <t>土木学会舗装工学論文集第12巻</t>
  </si>
  <si>
    <t xml:space="preserve">総合技術政策研究センター </t>
  </si>
  <si>
    <t>133～136</t>
  </si>
  <si>
    <t>167～178</t>
  </si>
  <si>
    <t>No.622</t>
  </si>
  <si>
    <t>181～186</t>
  </si>
  <si>
    <t>木内　望</t>
  </si>
  <si>
    <t>EAST TIMES</t>
  </si>
  <si>
    <t>No.166</t>
  </si>
  <si>
    <t>2008.3.10</t>
  </si>
  <si>
    <t>総合技術政策研究センター、建設経済研究室</t>
  </si>
  <si>
    <t>Vol.14　2007</t>
  </si>
  <si>
    <t>299～310</t>
  </si>
  <si>
    <t>Kyung-rock YE, Nozomu KIUCHI, Takeshi Kinoshita</t>
  </si>
  <si>
    <t>National Institute for Land and Infrastructure Management, Chiba University</t>
  </si>
  <si>
    <t>Journal of Landscape Architecture in Asia (10th International Landscape Architecture Symposium of Korea, China and Japan)</t>
  </si>
  <si>
    <t>The Korean Institute of Landscape Arcitecture</t>
  </si>
  <si>
    <t>Vol.3　2007</t>
  </si>
  <si>
    <t>44～48</t>
  </si>
  <si>
    <t>Kyung-Rok YE and else</t>
  </si>
  <si>
    <t>National Institute for Land and Infrastructure Management</t>
  </si>
  <si>
    <t>186～190</t>
  </si>
  <si>
    <t>8～12</t>
  </si>
  <si>
    <t>2007.10</t>
  </si>
  <si>
    <t>速報：2007年2月時点での地方公共団体の都市計画分野における空間データの整備状況</t>
  </si>
  <si>
    <t>Vol.6-1</t>
  </si>
  <si>
    <t>8～15</t>
  </si>
  <si>
    <t>仁井大策・林吉彦</t>
  </si>
  <si>
    <t>A-2</t>
  </si>
  <si>
    <t>161～162</t>
  </si>
  <si>
    <t>寺木彰浩</t>
  </si>
  <si>
    <t>総合技術政策研究センター建設経済研究室</t>
  </si>
  <si>
    <t>同一点群に対する複数の市販GIS で算出されたボロノイ図形の面積比較</t>
  </si>
  <si>
    <t>日本建築学会大会学術講演梗概集</t>
  </si>
  <si>
    <t>781～782</t>
  </si>
  <si>
    <t>基礎自治体の都市計画業務で用いられる地図・空間データの縮尺・地図情報レベルの採用傾向について</t>
  </si>
  <si>
    <t>第16回地理情報システム学会研究発表大会論文集</t>
  </si>
  <si>
    <t>Vol.16</t>
  </si>
  <si>
    <t>347～350</t>
  </si>
  <si>
    <t>2007.10</t>
  </si>
  <si>
    <t>減災情報共有のためのバックボーンデータ作成　ー見附市におけるケーススタディー</t>
  </si>
  <si>
    <t>日本地震工学会大会梗概集</t>
  </si>
  <si>
    <t>－</t>
  </si>
  <si>
    <t>320～321</t>
  </si>
  <si>
    <t>2007.11</t>
  </si>
  <si>
    <t>1995年兵庫県南部地震時の神戸市灘区・東灘区内で発生した瓦礫と建物間距離の関係に関する分析</t>
  </si>
  <si>
    <t>Vol.9</t>
  </si>
  <si>
    <t>305～310</t>
  </si>
  <si>
    <t>2007.11</t>
  </si>
  <si>
    <t>平成１９年新潟県中越沖地震における地元建設関連企業の貢献（調査結果）</t>
  </si>
  <si>
    <t>建設マネジメント研究室</t>
  </si>
  <si>
    <t>北陸地方整備局企画部</t>
  </si>
  <si>
    <t>NUMERICAL ANALYSIS OF FIRE RESISTANT TESTS OF PRESS-FORMED STEEL COLUMNS (BCP325)</t>
  </si>
  <si>
    <t>岡部 猛</t>
  </si>
  <si>
    <t>熊本大学準教授</t>
  </si>
  <si>
    <t>Proceedings of the 39th Joint Meeting of U.S. - Japan Panel on Wind and Seismic Effects/UNJR</t>
  </si>
  <si>
    <t>公共的建築空間における転倒・転落事故死者数の経年変化と将来予測</t>
  </si>
  <si>
    <t>安全工学シンポジウム2007講演予稿集</t>
  </si>
  <si>
    <t>231～234</t>
  </si>
  <si>
    <t>三重大準教授</t>
  </si>
  <si>
    <t>日本建築学会大会学術講演会梗概集A-1</t>
  </si>
  <si>
    <t>971～972</t>
  </si>
  <si>
    <t>石原 直</t>
  </si>
  <si>
    <t>建築研究部基準認証システム研究室</t>
  </si>
  <si>
    <t>渡邊 力</t>
  </si>
  <si>
    <t>日新製鋼</t>
  </si>
  <si>
    <t>大隅 康令</t>
  </si>
  <si>
    <t>淀川製鋼所</t>
  </si>
  <si>
    <t>五十嵐 規矩夫</t>
  </si>
  <si>
    <t>東京工業大学准教授</t>
  </si>
  <si>
    <t>特殊火災による高軸力鋼柱の耐火性能確認</t>
  </si>
  <si>
    <t>安本 辰也</t>
  </si>
  <si>
    <t>エーアンドエーマテリアル</t>
  </si>
  <si>
    <t>日本建築学会大会学術講演会梗概集A-2</t>
  </si>
  <si>
    <t>独法 建築研究所</t>
  </si>
  <si>
    <t>成瀬 友宏</t>
  </si>
  <si>
    <t>建築研究部</t>
  </si>
  <si>
    <t>山名俊男</t>
  </si>
  <si>
    <t>五頭辰紀</t>
  </si>
  <si>
    <t>High-Rise Building Fires</t>
  </si>
  <si>
    <t>320～333</t>
  </si>
  <si>
    <t>薄板鉄鋼材料を用いた鋼構造建築物の可能性の探求と開発　その１：鋼薄板を利用した構造形式の構想と研究の全体像</t>
  </si>
  <si>
    <t>富岡義人</t>
  </si>
  <si>
    <t>133～134</t>
  </si>
  <si>
    <t>増田 秀昭</t>
  </si>
  <si>
    <t>建築基準法防火規定の運用状況に関する調査</t>
  </si>
  <si>
    <t>159～160</t>
  </si>
  <si>
    <t>Journal of Disaster Research</t>
  </si>
  <si>
    <t>Fuji Technology Press Ltd.</t>
  </si>
  <si>
    <t>Vol. 2</t>
  </si>
  <si>
    <t>236～249</t>
  </si>
  <si>
    <t>平成１９年能登半島地震による木造建築物の被害調査（１）－被災木造建築物の被害概況と被害分布</t>
  </si>
  <si>
    <t>鈴木修治</t>
  </si>
  <si>
    <t>石川県林業試験場石川ウッドセンター</t>
  </si>
  <si>
    <t>第５７回日本木材学会大会研究発表要旨集</t>
  </si>
  <si>
    <t>日本木材学会</t>
  </si>
  <si>
    <t>第57回</t>
  </si>
  <si>
    <t>槌本敬大</t>
  </si>
  <si>
    <t>建築研究部基準認証システム研究室</t>
  </si>
  <si>
    <t>斉藤大樹</t>
  </si>
  <si>
    <t>建築研究所国際地震工学センター</t>
  </si>
  <si>
    <t>平成１９年能登半島地震による木造建築物の被害調査（２）－被災木造建築物の構造仕様と被害の関係</t>
  </si>
  <si>
    <t>槌本敬大</t>
  </si>
  <si>
    <t>鈴木修治</t>
  </si>
  <si>
    <t>松本浩</t>
  </si>
  <si>
    <t>河合直人</t>
  </si>
  <si>
    <t>建築研究所構造研究グループ</t>
  </si>
  <si>
    <t>山口修由</t>
  </si>
  <si>
    <t>建築研究所材料研究グループ</t>
  </si>
  <si>
    <t>中川貴文</t>
  </si>
  <si>
    <t>杉本健一</t>
  </si>
  <si>
    <t>森林総研</t>
  </si>
  <si>
    <t>村上智徳</t>
  </si>
  <si>
    <t>三井ホーム</t>
  </si>
  <si>
    <t>２２００３　　　　　　　　　　　　　　　　　　　　　　　　　　　　平成１９年能登半島地震による木造建築物被害概況</t>
  </si>
  <si>
    <t>２００７年度大会（九州）学術講演梗概集</t>
  </si>
  <si>
    <t>2007年度</t>
  </si>
  <si>
    <t>5～6</t>
  </si>
  <si>
    <t>河合直人</t>
  </si>
  <si>
    <t>中川貴文</t>
  </si>
  <si>
    <t>建築研究所材料研究グループ</t>
  </si>
  <si>
    <t>村上智徳</t>
  </si>
  <si>
    <t>鈴木修治</t>
  </si>
  <si>
    <t>石川県林業試験場石川ウッドセンター</t>
  </si>
  <si>
    <t>山口修由</t>
  </si>
  <si>
    <t>杉本健一</t>
  </si>
  <si>
    <t>森林総研</t>
  </si>
  <si>
    <t>２２２３７　　　　　　　　　　　　　　　　　　　　　　　　　　　　　震動台による既存木造住宅の耐震性能検証実験－その１８　試験体に使用した木材</t>
  </si>
  <si>
    <t>青木謙治</t>
  </si>
  <si>
    <t>森林総研</t>
  </si>
  <si>
    <t>473～474</t>
  </si>
  <si>
    <t>槌本敬大</t>
  </si>
  <si>
    <t>福本有希</t>
  </si>
  <si>
    <t>東京大学生産技術研究所</t>
  </si>
  <si>
    <t>清水秀丸</t>
  </si>
  <si>
    <t>防災科学技術研究所兵庫耐震工学研究センター</t>
  </si>
  <si>
    <t>栗原嵩明</t>
  </si>
  <si>
    <t>正会員</t>
  </si>
  <si>
    <t>２２２４０　　　　　　　　　　　　　　　　　　　　　　　　　　　　震動台による既存木造住宅の耐震性能検証実験－その２１　C棟の耐震性能</t>
  </si>
  <si>
    <t>福本有希</t>
  </si>
  <si>
    <t>479～480</t>
  </si>
  <si>
    <t>五十田博</t>
  </si>
  <si>
    <t>信州大学工学部社会開発工学科</t>
  </si>
  <si>
    <t>腰原幹雄</t>
  </si>
  <si>
    <t>２２２４１　　　　　　　　　　　　　　　　　　　　　　　　　　　　　　　　震動台による既存木造住宅の耐震性能検証実験－その２２　D棟の耐震性能</t>
  </si>
  <si>
    <t>荒木康弘</t>
  </si>
  <si>
    <t>正会員</t>
  </si>
  <si>
    <t>481～482</t>
  </si>
  <si>
    <t>防災科学技術研究所兵庫耐震工学研究センター</t>
  </si>
  <si>
    <t>２２２４４　　　　　　　　　　　　　　　　　　　　　　　　　　　　震動台による既存木造の耐震性能検証実験－その２５　解析による実験結果の予測・分析</t>
  </si>
  <si>
    <t>三宅辰哉</t>
  </si>
  <si>
    <t>日本システム設計</t>
  </si>
  <si>
    <t>487～488</t>
  </si>
  <si>
    <t>腰原幹雄　</t>
  </si>
  <si>
    <t>江尻出</t>
  </si>
  <si>
    <t>正会員</t>
  </si>
  <si>
    <t>槌本敬大　</t>
  </si>
  <si>
    <t>箕輪親宏</t>
  </si>
  <si>
    <t>防災科学技術研究所</t>
  </si>
  <si>
    <t>２２２４５　　　　　　　　　　　　　　　　　　　　　　　　　　　　震動台による既存木造住宅の耐震性能検証実験－その２６　拡張個別要素法による倒壊シュミレーション</t>
  </si>
  <si>
    <t>中川貴文</t>
  </si>
  <si>
    <t>建築研究所材料研究グループ</t>
  </si>
  <si>
    <t>489～490</t>
  </si>
  <si>
    <t>槌本敬大</t>
  </si>
  <si>
    <t>建築研究部基準認証システム研究室</t>
  </si>
  <si>
    <t>河合直人</t>
  </si>
  <si>
    <t>建築研究所構造研究グループ</t>
  </si>
  <si>
    <t>太田正光</t>
  </si>
  <si>
    <t>東京大学大学院農学生命科学研究科生物材料学専攻</t>
  </si>
  <si>
    <t>平成１９年能登半島地震による木造建築物の被害調査（１）－被災木造建築物の被害概況</t>
  </si>
  <si>
    <t>鈴木　修治</t>
  </si>
  <si>
    <t>石川県林業試験場石川ウッドセンター</t>
  </si>
  <si>
    <t>第438号</t>
  </si>
  <si>
    <t>平成19年(2007年)新潟県中越沖地震被害調査報告</t>
  </si>
  <si>
    <t>第439号</t>
  </si>
  <si>
    <t>都市研究部都市防災研究室</t>
  </si>
  <si>
    <t>飯田直彦</t>
  </si>
  <si>
    <t>(財）都市計画協会</t>
  </si>
  <si>
    <t>新都市</t>
  </si>
  <si>
    <t>都市研究部都市計画研究室</t>
  </si>
  <si>
    <t>石井儀光</t>
  </si>
  <si>
    <t>人口減少社会における都市経営コスト</t>
  </si>
  <si>
    <t>（単著）</t>
  </si>
  <si>
    <t>日本都市計画学会</t>
  </si>
  <si>
    <t>都市研究部
都市計画研究室</t>
  </si>
  <si>
    <t>明石達生</t>
  </si>
  <si>
    <t>Amendment of the City Planning Law for Controlling Large Scale Retail Institutions</t>
  </si>
  <si>
    <t>国土交通政策総合研究所</t>
  </si>
  <si>
    <t>馬場美智子</t>
  </si>
  <si>
    <t>F-1分冊</t>
  </si>
  <si>
    <t>日本建築学会</t>
  </si>
  <si>
    <t>2007年日本建築学会大会学術講演梗概集</t>
  </si>
  <si>
    <t>日本建築学会2007年度都市計画部門研究協議会資料</t>
  </si>
  <si>
    <t>都市計画行政が機能するための前提条件の再構築に向けて</t>
  </si>
  <si>
    <t>（独）建築研究所</t>
  </si>
  <si>
    <t>165～166</t>
  </si>
  <si>
    <t>岩見達也</t>
  </si>
  <si>
    <t>準耐火建築物の火災性状モデル化の試行</t>
  </si>
  <si>
    <t>全体で66ページ</t>
  </si>
  <si>
    <t>(財)都市計画協会</t>
  </si>
  <si>
    <t>都市研究部都市施設研究室</t>
  </si>
  <si>
    <t>(財)都市計画協会</t>
  </si>
  <si>
    <t>連載：人口縮小時代の都市計画のあり方（第９回）
欧米における集約型都市構造誘導のための制度事例</t>
  </si>
  <si>
    <t>(社)日本鉄道技術協会</t>
  </si>
  <si>
    <t>(社)土木学会</t>
  </si>
  <si>
    <t>(社)日本都市計画学会</t>
  </si>
  <si>
    <t>第42回日本都市計画学会学術研究論文発表会</t>
  </si>
  <si>
    <t>（社）土木学会</t>
  </si>
  <si>
    <t>第35回土木計画学研究・講演集</t>
  </si>
  <si>
    <t>中西賢也</t>
  </si>
  <si>
    <t>日本におけるトランジットモールの現状と課題</t>
  </si>
  <si>
    <t>国土交通省</t>
  </si>
  <si>
    <t>平成19年度都市交通計画担当者会議資料</t>
  </si>
  <si>
    <t>海外主要国の都市圏交通計画制度について</t>
  </si>
  <si>
    <t>（社）日本建築学会</t>
  </si>
  <si>
    <t>シンポジウム資料</t>
  </si>
  <si>
    <t>都市研究部　都市防災研究室</t>
  </si>
  <si>
    <t>既存不適格建築物のトリガー後に期待される性能～増改築等特例と地方性基準とから探る～</t>
  </si>
  <si>
    <t>第一法規</t>
  </si>
  <si>
    <t>環境キーワード事典</t>
  </si>
  <si>
    <t>都市研究部都市防災研究室</t>
  </si>
  <si>
    <t>建築指導行政
建築確認</t>
  </si>
  <si>
    <t>（財）日本建設情報総合センター</t>
  </si>
  <si>
    <t>JACIC情報</t>
  </si>
  <si>
    <t>都市研究部
都市防災研究室</t>
  </si>
  <si>
    <t>日本建築学会2007年度大会(九州)学術講演梗概集</t>
  </si>
  <si>
    <t>2007年度日本建築学会大会（九州）学術講演梗概集F1都市計画・建築経済・住宅問題</t>
  </si>
  <si>
    <t>2007年度日本建築学会大会（九州）学術講演梗概集F1分冊</t>
  </si>
  <si>
    <t>ダム上下流で水理条件がほぼ同様な河道区間の河床材料比較</t>
  </si>
  <si>
    <t>山原康嗣
藤田光一
小路剛志
冨田陽子
大沼克弘
福田晴耕
井上優</t>
  </si>
  <si>
    <t>環境研究部河川環境研究室</t>
  </si>
  <si>
    <t>土木学会水工学委員会河川部会</t>
  </si>
  <si>
    <t>セグメント２河道を対象とした河道掘削後の河道変化予測の基づく治水・環境機能の一体的評価に向けた試み</t>
  </si>
  <si>
    <t>大沼克弘
藤田光一
佐藤泰夫
西本直史
松木洋忠
井上優</t>
  </si>
  <si>
    <t>環境研究部河川環境研究室　</t>
  </si>
  <si>
    <t>河川技術論文集</t>
  </si>
  <si>
    <t>太田川放水路における河川内干潟の河川工学的観点からの類型化</t>
  </si>
  <si>
    <t>佐藤泰夫
藤田光一
大沼克弘</t>
  </si>
  <si>
    <t>土木学会第６２回年次学術講演会講演概要集</t>
  </si>
  <si>
    <t>(社)土木学会</t>
  </si>
  <si>
    <t>第Ⅱ部門</t>
  </si>
  <si>
    <t>大礫床への浮遊砂の堆積および抜け落ちプロセスに関する実験的検討</t>
  </si>
  <si>
    <t>山原康嗣
小路剛志
藤田光一</t>
  </si>
  <si>
    <t>水循環健全化に係わる地域活動の継続・安定した実施のための要因について－地域性と地域活動との関係に着目して－</t>
  </si>
  <si>
    <t>伊藤嘉奈子
冨田陽子
藤田光一</t>
  </si>
  <si>
    <t>第Ⅳ部門</t>
  </si>
  <si>
    <t>唾液アミラーゼと唾液中コルチゾールによる河川環境の癒し効果の計測に関する基礎的研究</t>
  </si>
  <si>
    <t>冨田陽子
伊藤嘉奈子
藤田光一</t>
  </si>
  <si>
    <t>第Ⅶ部門</t>
  </si>
  <si>
    <t>都市河川の生理的効果に関する基礎的研究-唾液アミラーゼ・唾液中コルチゾールを指標として－</t>
  </si>
  <si>
    <t>第57回日本生理人類学会抄録</t>
  </si>
  <si>
    <t>日本生理人類学会</t>
  </si>
  <si>
    <t>河川への影響という観点からの土壌・地下水汚染に関する管理の枠組の提案</t>
  </si>
  <si>
    <t>福田晴耕
藤井都弥子
藤田光一
鈴木宏幸
野本岳志
大沼克弘
南山瑞彦
山縣弘樹</t>
  </si>
  <si>
    <t>環境システム研究論文集　</t>
  </si>
  <si>
    <t>（社）土木学会環境システム委員会</t>
  </si>
  <si>
    <t>vol.35</t>
  </si>
  <si>
    <t>391-399</t>
  </si>
  <si>
    <t>第52巻</t>
  </si>
  <si>
    <t>多自然川づくりに向けた新たな取り組み</t>
  </si>
  <si>
    <t>大沼克弘
萱場祐一</t>
  </si>
  <si>
    <t>環境研究部河川環境研究室
土木研究所自然共生センター</t>
  </si>
  <si>
    <t>建設の施工企画</t>
  </si>
  <si>
    <t>(社)日本建設機械化協会</t>
  </si>
  <si>
    <t>藤田光一</t>
  </si>
  <si>
    <t>環境研究部河川環境研究室</t>
  </si>
  <si>
    <t>細木　大輔</t>
  </si>
  <si>
    <t>環境研究部
緑化生態研究室</t>
  </si>
  <si>
    <t>日本緑化工学会誌</t>
  </si>
  <si>
    <t>日本緑化工学会</t>
  </si>
  <si>
    <t>柏木　亨</t>
  </si>
  <si>
    <t>日本植生株式会社</t>
  </si>
  <si>
    <t>松江　正彦</t>
  </si>
  <si>
    <t>ネット利用型の自然侵入促進工法による切土法面の緑化</t>
  </si>
  <si>
    <t>中村　勝衛</t>
  </si>
  <si>
    <t>亀山　章</t>
  </si>
  <si>
    <t>東京農工大学
教授</t>
  </si>
  <si>
    <t>大規模壁面緑化による都市環境改善効果の把握</t>
  </si>
  <si>
    <t>長濵　庸介</t>
  </si>
  <si>
    <t>環境研究部緑化生態研究室</t>
  </si>
  <si>
    <t>日本緑化工学会誌</t>
  </si>
  <si>
    <t>日本緑化工学会</t>
  </si>
  <si>
    <t>都市環境における野生哺乳類の生息地としての緑地の管理・配置に関する研究</t>
  </si>
  <si>
    <t>園田陽一</t>
  </si>
  <si>
    <t>道路と自然</t>
  </si>
  <si>
    <t>（財）道路緑化保全協会</t>
  </si>
  <si>
    <t>里山林とタヌキ―里山における薮の意味とは―</t>
  </si>
  <si>
    <t>山林</t>
  </si>
  <si>
    <t>（社）大日本山林会</t>
  </si>
  <si>
    <t>「公共事業における景観アセスメント（景観評価）システム」の本格運用について</t>
  </si>
  <si>
    <t>原田佳道</t>
  </si>
  <si>
    <t>国土交通省大臣官房技術調査課技術開発官</t>
  </si>
  <si>
    <t>建設マネジメント技術</t>
  </si>
  <si>
    <t>（財）経済調査会</t>
  </si>
  <si>
    <t>福井恒明</t>
  </si>
  <si>
    <t>環境研究部緑化生態研究室</t>
  </si>
  <si>
    <t>景観アセスメントシステムを中心とした景観施策の現状と展望</t>
  </si>
  <si>
    <t>交通工学</t>
  </si>
  <si>
    <t>平成１９年度　ＰＩＡＮＣ－ＪＡＰＡＮ活動報告会</t>
  </si>
  <si>
    <t>港湾の施設の維持管理における総合評価の進め方の一事例</t>
  </si>
  <si>
    <t>高松，渡邉，浅井</t>
  </si>
  <si>
    <t>ＳＣＯＰＥ</t>
  </si>
  <si>
    <t>高橋</t>
  </si>
  <si>
    <t>港湾計画研究室</t>
  </si>
  <si>
    <t>横田，岩波</t>
  </si>
  <si>
    <t>港空研</t>
  </si>
  <si>
    <t>鈴木，冨田</t>
  </si>
  <si>
    <t>本省港湾局</t>
  </si>
  <si>
    <t>建設マネジメント研究論文集</t>
  </si>
  <si>
    <t>港湾研究部　港湾システム研究室　主任研究官</t>
  </si>
  <si>
    <t>（社）土木学会</t>
  </si>
  <si>
    <t>港湾研究部　港湾システム研究室長</t>
  </si>
  <si>
    <t>港湾研究部　港湾施設研究室　交流研究員</t>
  </si>
  <si>
    <t>港湾研究部　港湾施設研究室長</t>
  </si>
  <si>
    <t>管理調製部　国際業務研究室長</t>
  </si>
  <si>
    <t>International Conference on Transportation Logistics</t>
  </si>
  <si>
    <t>2nd International Conference on Transportation Logistics</t>
  </si>
  <si>
    <t>Tomohiro WATANABE</t>
  </si>
  <si>
    <t>港湾研究部　港湾システム研究室長</t>
  </si>
  <si>
    <t>セントラルコンサルタント株式会社</t>
  </si>
  <si>
    <t>An Analysis on Bottlenecks for Domesitic Vehicular Transportation of International Maritime Container Cargos in Japanese Hinterland</t>
  </si>
  <si>
    <t>渡部　富博</t>
  </si>
  <si>
    <t>港湾研究部　　　港湾システム研究室長</t>
  </si>
  <si>
    <t>nstitute for City Logistics　</t>
  </si>
  <si>
    <t>The Fifth International Conference on City Logistics（in Crete Islands, Greece）</t>
  </si>
  <si>
    <t>柴崎隆一</t>
  </si>
  <si>
    <t>港湾研究部　　　港湾システム研究室主任研究官</t>
  </si>
  <si>
    <t>赤倉康寛</t>
  </si>
  <si>
    <t>中嶋宏直</t>
  </si>
  <si>
    <t>セントラルコンサルタント（株）</t>
  </si>
  <si>
    <t>杉山信太郎</t>
  </si>
  <si>
    <t>越智大</t>
  </si>
  <si>
    <t>Impact Of Chinese Port Policy Using The Model For International Container Cargo Simulation</t>
  </si>
  <si>
    <t>Ryuichi SHIBASAKI　</t>
  </si>
  <si>
    <t>東アジア交通学会（EASTS）</t>
  </si>
  <si>
    <t>第７回東アジア交通学会</t>
  </si>
  <si>
    <t>パシフィックコンサルタンツ株式会社</t>
  </si>
  <si>
    <t>Hitoshi ONODERA</t>
  </si>
  <si>
    <t>Jiaqi LI</t>
  </si>
  <si>
    <t>清華大学</t>
  </si>
  <si>
    <t>Comparative Analysis Of Hinterland Transport Of International Maritime Containers</t>
  </si>
  <si>
    <t>Ryuichi SHIBASAKI</t>
  </si>
  <si>
    <t>Model Expansion Of International Container Cargo Simulation For Cross-Border Transport Policy In Southeast Asia</t>
  </si>
  <si>
    <t>Liqiang MA</t>
  </si>
  <si>
    <t>アジア開発銀行研究所</t>
  </si>
  <si>
    <t>Yauso KANNAMI</t>
  </si>
  <si>
    <t>Hitoshi IEDA</t>
  </si>
  <si>
    <t>Tsuneaki YOSHIDA</t>
  </si>
  <si>
    <t>An Analytical Study on International RORO Services and its Formation Condition</t>
  </si>
  <si>
    <t xml:space="preserve">nternational Conference on Transportation Logistics </t>
  </si>
  <si>
    <t>中国における45フィートコンテナの利用状況に関する考察</t>
  </si>
  <si>
    <t>土木学会第62回年次学術講演会</t>
  </si>
  <si>
    <t>劉明磊</t>
  </si>
  <si>
    <t>渡部富博</t>
  </si>
  <si>
    <t>深圳港ダチャン湾CTの開発　～珠江デルタ地域～</t>
  </si>
  <si>
    <t>（社）港湾協会</t>
  </si>
  <si>
    <t>雑誌「港湾」</t>
  </si>
  <si>
    <t>7月号</t>
  </si>
  <si>
    <t>中国における港湾開発と港湾間競争</t>
  </si>
  <si>
    <t>（財）運輸政策研究機構</t>
  </si>
  <si>
    <t>雑誌「運輸政策研究」</t>
  </si>
  <si>
    <t>長距離国内貨物輸送における海上輸送分担の推移に関する考察</t>
  </si>
  <si>
    <t>第36回土木計画学研究発表会（秋大会）</t>
  </si>
  <si>
    <t>運輸政策研究機構</t>
  </si>
  <si>
    <t>関東地方整備局</t>
  </si>
  <si>
    <t>（独）港湾空港技術研究所</t>
  </si>
  <si>
    <t>信頼性理論を用いた既存桟橋の補修方法選択法に関する研究</t>
  </si>
  <si>
    <t>港湾研究部　　　港湾施設研究室長</t>
  </si>
  <si>
    <t>レベル1地震動に対する根入れセル式岸壁の耐震性能照査用震度の基礎的考察</t>
  </si>
  <si>
    <t>住谷圭一</t>
  </si>
  <si>
    <t>前国総研交流研究員・東亜建設工業</t>
  </si>
  <si>
    <t>長尾　毅</t>
  </si>
  <si>
    <t>防波堤の滑動破壊モードを対象としたFORMとSORMによる信頼性指標の相互比較</t>
  </si>
  <si>
    <t>宮脇周作</t>
  </si>
  <si>
    <t>前国総研交流研究員・JPC</t>
  </si>
  <si>
    <t>小型船舶登録データを用いたプレジャーボート諸元の統計解析に関する研究</t>
  </si>
  <si>
    <t>小澤敬二</t>
  </si>
  <si>
    <t>前国総研</t>
  </si>
  <si>
    <t>居駒知樹</t>
  </si>
  <si>
    <t>日本大学</t>
  </si>
  <si>
    <t>長尾 毅</t>
  </si>
  <si>
    <t>増田光一</t>
  </si>
  <si>
    <t>自立式矢板式岸壁の耐震性能に関する基礎的研究</t>
  </si>
  <si>
    <t>大型土槽を用いた遮水シートの引き抜き実験のFEM 解析</t>
  </si>
  <si>
    <t>海岸工学論文集　第54巻</t>
  </si>
  <si>
    <t>沿岸防災研究室　同上　　　　　　東電設計株式会社</t>
  </si>
  <si>
    <t xml:space="preserve">津波によるコンテナの漂流・衝突シミュレーションと衝突力の評価　　　　  </t>
  </si>
  <si>
    <t xml:space="preserve">ベース設計資料　No.134土木編2007後期版 </t>
  </si>
  <si>
    <t>建設工業調査会</t>
  </si>
  <si>
    <t>小田　勝也</t>
  </si>
  <si>
    <t>五洋建設（株）</t>
  </si>
  <si>
    <t>秋本　哲平</t>
  </si>
  <si>
    <t>三藤　正明</t>
  </si>
  <si>
    <t>吉田 　誠</t>
  </si>
  <si>
    <t>(社）土木学会</t>
  </si>
  <si>
    <t>沿岸海洋研究室　</t>
  </si>
  <si>
    <t>管理型廃棄物埋立護岸の耐震性に関する有効応力解析</t>
  </si>
  <si>
    <t>日本海洋コンサルタント（株）</t>
  </si>
  <si>
    <t>安野　経治</t>
  </si>
  <si>
    <t>田中　文彦</t>
  </si>
  <si>
    <t>財）港湾空間高度化環境研究センター</t>
  </si>
  <si>
    <t>戸田　泰和</t>
  </si>
  <si>
    <t>第62回年次学術講演会 　</t>
  </si>
  <si>
    <t>鋼（管）矢板・根入れ式鋼板セルを用いた遮水構造の設計手法に関する一考察</t>
  </si>
  <si>
    <t>土木シート技術協会</t>
  </si>
  <si>
    <t>近藤　三樹郎</t>
  </si>
  <si>
    <t xml:space="preserve">第42回地盤工学研究発表会　発表講演集 </t>
  </si>
  <si>
    <t>（社）地盤工学会</t>
  </si>
  <si>
    <t>東北大学大学院環境科学研究科
前　沿岸防災研究室研究官</t>
  </si>
  <si>
    <t>狩野　真吾</t>
  </si>
  <si>
    <t>理型廃棄物最終処分場に施工されるジオシンセティックスの二軸引張挙動</t>
  </si>
  <si>
    <t>大型土槽による遮水シートおよび保護材の引き抜き実験</t>
  </si>
  <si>
    <t>九州地方整備局
前　沿岸防災研究室研究員</t>
  </si>
  <si>
    <t>上田　倫大</t>
  </si>
  <si>
    <t>海洋開発論文集</t>
  </si>
  <si>
    <t>利用者の行動からみた海岸施設の滑りに関する実態調査</t>
  </si>
  <si>
    <t>沿岸海洋研究部　沿岸防災研究室　研究員</t>
  </si>
  <si>
    <t>香田勝己</t>
  </si>
  <si>
    <t>沿岸防災研究室　主任研究官</t>
  </si>
  <si>
    <t>沿岸海洋研究室　沿岸防災研究室長</t>
  </si>
  <si>
    <t>沿岸域システム研究室</t>
  </si>
  <si>
    <t>鈴木武</t>
  </si>
  <si>
    <t>The Journal of the American Water Resources Association (JAWRA)</t>
  </si>
  <si>
    <t>the American Water Resources Association (AWRA)</t>
  </si>
  <si>
    <t>Water and Environment Journal</t>
  </si>
  <si>
    <t>Water and Environment Journal　</t>
  </si>
  <si>
    <t>Risk Analysis: An International Journal　　</t>
  </si>
  <si>
    <t>沿岸域システム研究室　　　　　　同上</t>
  </si>
  <si>
    <t>Effects of Risk Representation and Scope on Willingness to Pay for Reduced Risks: Evidence from Tokyo Bay, Japan　</t>
  </si>
  <si>
    <t>日本リスク研究学会　第２０回研究発表会</t>
  </si>
  <si>
    <t>日本リスク研究学会　</t>
  </si>
  <si>
    <t>住民のリスク軽減のための支払い意思額への文化的影響に関する国際研究　　</t>
  </si>
  <si>
    <t>四国を対象とした温暖化による高潮浸水領域の変化の見積　</t>
  </si>
  <si>
    <t>Second Japan-Korea-China Symposium of Young Geographers (熊本大学）</t>
  </si>
  <si>
    <t>日本地理学会</t>
  </si>
  <si>
    <t>　Public Risk Perception and Geography　</t>
  </si>
  <si>
    <t>環境システム研究論文発表会講演集，Vol.35</t>
  </si>
  <si>
    <t>沿岸域システム研究室</t>
  </si>
  <si>
    <t>鈴木武</t>
  </si>
  <si>
    <t>Vol.23</t>
  </si>
  <si>
    <t>海洋開発論文集</t>
  </si>
  <si>
    <t>沿岸海洋研究部</t>
  </si>
  <si>
    <t>翟国方</t>
  </si>
  <si>
    <t>統経済原理に基づく沿岸域管理：中国での実践　</t>
  </si>
  <si>
    <t>VIETNAM-JAPAN SYMPOSIUM ON MITIGATION AND ADAPTATION OF CLIMATE-CHANGE-INDUCED NATURAL DISASTERS (VJ-MACIND07)</t>
  </si>
  <si>
    <t>花輪正也</t>
  </si>
  <si>
    <t>第27回</t>
  </si>
  <si>
    <t>南部浩之
諸田恵士
奥谷正</t>
  </si>
  <si>
    <t>野間真俊
奥谷正
井坪慎二</t>
  </si>
  <si>
    <t>諸田恵士
野間真俊
南部浩之
奥谷正</t>
  </si>
  <si>
    <t>坂口哲也
濱谷健太</t>
  </si>
  <si>
    <t>小林正憲
奥谷正</t>
  </si>
  <si>
    <t>第28回日本道路会議論文集</t>
  </si>
  <si>
    <t>(社)日本道路協会</t>
  </si>
  <si>
    <t>第27回</t>
  </si>
  <si>
    <t>CD-ROM</t>
  </si>
  <si>
    <t>元道路研究部道路研究室</t>
  </si>
  <si>
    <t>根本敏則</t>
  </si>
  <si>
    <t>一橋大学</t>
  </si>
  <si>
    <t>走りやすさマップとドライバーの走行性に関する主観的評価</t>
  </si>
  <si>
    <t>奥谷正
橋本浩良</t>
  </si>
  <si>
    <t>Case Study of Consensus Building for Enhancement of the Regional Disaster Resilience</t>
  </si>
  <si>
    <t>奥谷正
小林正憲
南部浩之</t>
  </si>
  <si>
    <t>道路研究部
道路構造物管理研究室</t>
  </si>
  <si>
    <t>プレストレストコンクリート技術協会</t>
  </si>
  <si>
    <t>(社)土木学会</t>
  </si>
  <si>
    <t>ASR劣化による鉄筋破断の再現試験報告</t>
  </si>
  <si>
    <t>米国橋梁崩落事故に関する技術調査団の調査結果について</t>
  </si>
  <si>
    <t>道路研究部道路構造物管理研究室</t>
  </si>
  <si>
    <t>(財)経済調査会</t>
  </si>
  <si>
    <t>コンクリート工学協会</t>
  </si>
  <si>
    <t>(財)土研センター</t>
  </si>
  <si>
    <t>道路橋の計画的管理に向けて
ー総合評価指標の開発と点検データ分析から見た損傷の特徴ー</t>
  </si>
  <si>
    <t>2007・12月号</t>
  </si>
  <si>
    <t>道路橋の維持管理に関する研究開発の動向</t>
  </si>
  <si>
    <t>(社)プレストレストコンクリート技術協会</t>
  </si>
  <si>
    <t>第50巻2号</t>
  </si>
  <si>
    <t>道路橋の維持管理に関する研究開発</t>
  </si>
  <si>
    <t>地質と調査</t>
  </si>
  <si>
    <t>(社)全国地質調査業協会連合会</t>
  </si>
  <si>
    <t>第115号</t>
  </si>
  <si>
    <t>幹線道路の交通安全対策</t>
  </si>
  <si>
    <t>岡　邦彦
橋本　裕樹
近藤　久二</t>
  </si>
  <si>
    <t>道路研究部道路空間高度化研究室</t>
  </si>
  <si>
    <t>（財）土木研究センター</t>
  </si>
  <si>
    <t>第49巻
第4号</t>
  </si>
  <si>
    <t>生活道路における交通安全対策事例とその効果</t>
  </si>
  <si>
    <t>高宮　進
岡　邦彦
中野　圭祐
小出　誠</t>
  </si>
  <si>
    <t>2007.4</t>
  </si>
  <si>
    <t>自律移動支援プロジェクトの推進～ユニバーサル社会の実現に向けて～</t>
  </si>
  <si>
    <t>岡　邦彦
瀬戸下 伸介</t>
  </si>
  <si>
    <t>双方向通行道路における片側狭さくの効果等に関する実験的研究</t>
  </si>
  <si>
    <t>高宮　進
岡　邦彦
小出　誠</t>
  </si>
  <si>
    <t>第62回
(CD)</t>
  </si>
  <si>
    <t>論文番号
Ⅳ-053</t>
  </si>
  <si>
    <t>道路照明における性能規定の導入に関する検討結果について</t>
  </si>
  <si>
    <t>古川 一茂
池原 圭一
犬飼  昇</t>
  </si>
  <si>
    <t>瀬戸下 伸介</t>
  </si>
  <si>
    <t>道路研究部道路空間高度化研究室</t>
  </si>
  <si>
    <t>論文番号
3005</t>
  </si>
  <si>
    <t>標識と路面のカラー化による交通安全対策</t>
  </si>
  <si>
    <t>第27回
(CD)</t>
  </si>
  <si>
    <t>論文番号
30023</t>
  </si>
  <si>
    <t>くらしのみちゾーン地区における対策による効果の把握</t>
  </si>
  <si>
    <t>小出　誠
高宮　進
岡　邦彦</t>
  </si>
  <si>
    <t>論文番号
30031</t>
  </si>
  <si>
    <t>走行実験による事故発生要因の実験的分析</t>
  </si>
  <si>
    <t>橋本　裕樹
岡　　邦彦</t>
  </si>
  <si>
    <t>道路研究部道路空間高度化研究室</t>
  </si>
  <si>
    <t>（社）日本道路会議</t>
  </si>
  <si>
    <t>論文番号
30032</t>
  </si>
  <si>
    <t>道路照明の事故削減効果に関する分析</t>
  </si>
  <si>
    <t>簑島　　治
岡　　邦彦
池原　圭一</t>
  </si>
  <si>
    <t>論文番号
30035</t>
  </si>
  <si>
    <t>舗装路面の光反射特性に関する調査結果</t>
  </si>
  <si>
    <t>古川 一茂
岡   邦彦
池原 圭一</t>
  </si>
  <si>
    <t>論文番号
30037</t>
  </si>
  <si>
    <t>交通挙動の変化による交通安全対策の効果評価に関する検討</t>
  </si>
  <si>
    <t>松本　幸司
岡　邦彦
近藤　久二</t>
  </si>
  <si>
    <t>論文番号
30038</t>
  </si>
  <si>
    <t>第5回日本スウェーデン道路科学技術に関するワークショップ開催される</t>
  </si>
  <si>
    <t>金子　正洋
橋本　裕樹</t>
  </si>
  <si>
    <t>運転者からの視認性を向上させる交差点照明の考え方</t>
  </si>
  <si>
    <t>金子　正洋
池原　圭一
蓑島　　治</t>
  </si>
  <si>
    <t>第50巻
第2号</t>
  </si>
  <si>
    <t>目標管理型の冬期道路管理</t>
  </si>
  <si>
    <t>第20回ふゆトピア研究発表会</t>
  </si>
  <si>
    <t>第20回
(冊子
・CD)</t>
  </si>
  <si>
    <t>PDCA Cycle Based Traffic Accident Countermeasure Management</t>
  </si>
  <si>
    <t>バリアフリー新法と道路移動等円滑化基準</t>
  </si>
  <si>
    <t>第50巻
第3号</t>
  </si>
  <si>
    <t>沿岸海洋研究室　海洋環境研究室　主任研究官</t>
  </si>
  <si>
    <t>北見工業大学　　　　（前海洋環境研究室主任研究官）</t>
  </si>
  <si>
    <t>沿岸海洋研究室　海洋環境研究室　室長</t>
  </si>
  <si>
    <t>アジア土木学会</t>
  </si>
  <si>
    <t>4th Civil Engineering Conference in the Asian Region (CECAR)</t>
  </si>
  <si>
    <t>都市臨海部に干潟を取り戻すプロジェクトの進捗について</t>
  </si>
  <si>
    <t>古川恵太</t>
  </si>
  <si>
    <t>港湾空港技術振興会</t>
  </si>
  <si>
    <t>関東地方整備局企画部</t>
  </si>
  <si>
    <t>公共事業コスト縮減の現状と今後</t>
  </si>
  <si>
    <t>武田浩一</t>
  </si>
  <si>
    <t>建設システム課</t>
  </si>
  <si>
    <t>４．所外発表</t>
  </si>
  <si>
    <t>論　　　文　　　名</t>
  </si>
  <si>
    <t>執筆者名</t>
  </si>
  <si>
    <t>書籍名</t>
  </si>
  <si>
    <t>発行所</t>
  </si>
  <si>
    <t>巻号</t>
  </si>
  <si>
    <t>頁</t>
  </si>
  <si>
    <t>発行年月</t>
  </si>
  <si>
    <t>執筆者所属</t>
  </si>
  <si>
    <t>論　　　文　　　名</t>
  </si>
  <si>
    <t xml:space="preserve">多変量解析を用いた土砂災害時の住民の警戒避難行動の分析について </t>
  </si>
  <si>
    <t>小山内信智</t>
  </si>
  <si>
    <t>危機管理技術研究センター砂防研究室</t>
  </si>
  <si>
    <t>平成19年度砂防学会研究発表会概要集</t>
  </si>
  <si>
    <t>（社）砂防学会</t>
  </si>
  <si>
    <t>4～5</t>
  </si>
  <si>
    <t>清水孝一</t>
  </si>
  <si>
    <t>木下猛</t>
  </si>
  <si>
    <t>パシフィックコンサルタンツ㈱</t>
  </si>
  <si>
    <t>河上展久</t>
  </si>
  <si>
    <t>秋山怜子</t>
  </si>
  <si>
    <t>三上幸三</t>
  </si>
  <si>
    <t>平成18年7月豪雨災害の土砂移動実態について～長野県岡谷市周辺を中心に～</t>
  </si>
  <si>
    <t>原義文</t>
  </si>
  <si>
    <t>国土交通省河川局防災課</t>
  </si>
  <si>
    <t>70～71</t>
  </si>
  <si>
    <t>平松晋也</t>
  </si>
  <si>
    <t>信州大学</t>
  </si>
  <si>
    <t>水野秀明</t>
  </si>
  <si>
    <t>国土技術政策総合研究所危機管理技術研究センター</t>
  </si>
  <si>
    <t>柏原佳明</t>
  </si>
  <si>
    <t>(財）砂防地すべり技術センター</t>
  </si>
  <si>
    <t>池田暁彦</t>
  </si>
  <si>
    <t>宮瀬将之</t>
  </si>
  <si>
    <t>加藤誠章</t>
  </si>
  <si>
    <t xml:space="preserve">応急対策及び予防対策における天然ダム対策構造物に関する実験的研究 </t>
  </si>
  <si>
    <t>240～241</t>
  </si>
  <si>
    <t>林真一郎</t>
  </si>
  <si>
    <t>沖中健起</t>
  </si>
  <si>
    <t>小田晃</t>
  </si>
  <si>
    <t>（財）建設技術研究所</t>
  </si>
  <si>
    <t xml:space="preserve">長谷川祐治 </t>
  </si>
  <si>
    <t>貯水池上流の細粒土砂流出軽減のための砂防えん堤の改善策について</t>
  </si>
  <si>
    <t>長井隆幸</t>
  </si>
  <si>
    <t>国土交通省四国地方整備局</t>
  </si>
  <si>
    <t>244～245</t>
  </si>
  <si>
    <t>国土交通省国土技術政策総合研究所</t>
  </si>
  <si>
    <t>嶋丈示</t>
  </si>
  <si>
    <t>守山浩史</t>
  </si>
  <si>
    <t>㈱神戸製鋼</t>
  </si>
  <si>
    <t xml:space="preserve">戸田太 </t>
  </si>
  <si>
    <t xml:space="preserve">天然ダムの決壊とその対策　～市ノ瀬地区水理模型実験を対象として～ </t>
  </si>
  <si>
    <t>浅井誠二</t>
  </si>
  <si>
    <t>国土交通省金沢河川国道事務所</t>
  </si>
  <si>
    <t>288～289</t>
  </si>
  <si>
    <t>国土技術政策総合研究所</t>
  </si>
  <si>
    <t>(財)建設技術研究所</t>
  </si>
  <si>
    <t>長谷川祐治</t>
  </si>
  <si>
    <t>水山高久</t>
  </si>
  <si>
    <t>京都大学</t>
  </si>
  <si>
    <t>大規模崩壊後の流出土砂量の変化</t>
  </si>
  <si>
    <t>国土技術政策総合研究所危機管理技術研究センター砂防研究室</t>
  </si>
  <si>
    <t>326～327</t>
  </si>
  <si>
    <t>大規模崩壊による堆積土砂の移動状況の衛星画像によるモニタリングについて</t>
  </si>
  <si>
    <t>334～335</t>
  </si>
  <si>
    <t>山越隆雄</t>
  </si>
  <si>
    <t>(独)土木研究所火山土石流チーム</t>
  </si>
  <si>
    <t>笹原克夫</t>
  </si>
  <si>
    <t>高知大学</t>
  </si>
  <si>
    <t>筒井健</t>
  </si>
  <si>
    <t>㈱NTTデータ</t>
  </si>
  <si>
    <t xml:space="preserve">がけ崩れデータベースを用いた崩壊規模･頻度分布 </t>
  </si>
  <si>
    <t>清水武志</t>
  </si>
  <si>
    <t>364～365</t>
  </si>
  <si>
    <t>秋山一弥</t>
  </si>
  <si>
    <t xml:space="preserve">心理学的手法を用いた災害時行動解析モデルの試案 </t>
  </si>
  <si>
    <t>404～405</t>
  </si>
  <si>
    <t>国土技術政策総合研究所砂防研究室</t>
  </si>
  <si>
    <t xml:space="preserve">三上幸三 </t>
  </si>
  <si>
    <t>鹿児島県砂防部</t>
  </si>
  <si>
    <t>2006年2月にフィリピンレイテ島で発生した岩屑なだれの挙動</t>
  </si>
  <si>
    <t>伊藤英之</t>
  </si>
  <si>
    <t>476～477</t>
  </si>
  <si>
    <t>新井場公徳</t>
  </si>
  <si>
    <t>消防大学校消防研究センター</t>
  </si>
  <si>
    <t>小荒井衛</t>
  </si>
  <si>
    <t>国土地理院地殻活動研究センター</t>
  </si>
  <si>
    <t>佐藤浩</t>
  </si>
  <si>
    <t>臼杵伸浩</t>
  </si>
  <si>
    <t>アジア航測㈱</t>
  </si>
  <si>
    <t>千葉達郎</t>
  </si>
  <si>
    <t xml:space="preserve">土石流の発生渓流数と流出土砂量の関係 </t>
  </si>
  <si>
    <t>492～493</t>
  </si>
  <si>
    <t>植生の取り扱いを考慮した渓流保全工整備のあり方について</t>
  </si>
  <si>
    <t>500～501</t>
  </si>
  <si>
    <t>柳原幸希</t>
  </si>
  <si>
    <t>小川紀一朗</t>
  </si>
  <si>
    <t>中田慎</t>
  </si>
  <si>
    <t xml:space="preserve">発生規模と形態の差異による雪崩の到達範囲について </t>
  </si>
  <si>
    <t>520～521</t>
  </si>
  <si>
    <t xml:space="preserve">松田宏 </t>
  </si>
  <si>
    <t>降雨を指標とした土砂災害警戒避難基準の設定手法に関する研究</t>
  </si>
  <si>
    <t>河川</t>
  </si>
  <si>
    <t>(社)日本河川協会</t>
  </si>
  <si>
    <t>63巻</t>
  </si>
  <si>
    <t>44～49</t>
  </si>
  <si>
    <t>2007,5</t>
  </si>
  <si>
    <t>地震による斜面崩壊の相対的危険度評価技術の開発</t>
  </si>
  <si>
    <t>国土技術政策危機管理技術研究センター砂防研究室</t>
  </si>
  <si>
    <t>土木施工</t>
  </si>
  <si>
    <t>山海堂</t>
  </si>
  <si>
    <t>48巻</t>
  </si>
  <si>
    <t>14～19</t>
  </si>
  <si>
    <t>火山危機管理対応シナリオシミュレーションの開発</t>
  </si>
  <si>
    <t>吉川肇子</t>
  </si>
  <si>
    <t>慶応大学商学部</t>
  </si>
  <si>
    <t>日本地球惑星科学連合2007年大会予稿集</t>
  </si>
  <si>
    <t>日本地球惑星科学連合</t>
  </si>
  <si>
    <t>V238‐P001</t>
  </si>
  <si>
    <t>中橋徹也</t>
  </si>
  <si>
    <t>東京大学工学系</t>
  </si>
  <si>
    <t>小山真人</t>
  </si>
  <si>
    <t>静岡大学教育学部</t>
  </si>
  <si>
    <t>林新太郎</t>
  </si>
  <si>
    <t>秋田大学教育文化学部</t>
  </si>
  <si>
    <t>前島美紀</t>
  </si>
  <si>
    <t>まえちゃんねっと</t>
  </si>
  <si>
    <t>衛星画像等で捉えた南レイテにおける大規模山体崩壊の地形的特徴</t>
  </si>
  <si>
    <t>国土地理院</t>
  </si>
  <si>
    <t>Y162-P001</t>
  </si>
  <si>
    <t>神谷泉</t>
  </si>
  <si>
    <t>Study on Change of Sediment Discharge after Large-scaled Landslide</t>
  </si>
  <si>
    <t>Hideaki MIZUNO</t>
  </si>
  <si>
    <t xml:space="preserve">National Institute for Land and Infrastructure Management, JAPAN </t>
  </si>
  <si>
    <t>AOGS　2007　annual meeting</t>
  </si>
  <si>
    <t>IWG11-A0004</t>
  </si>
  <si>
    <t>NOBUTOMO OSANAI</t>
  </si>
  <si>
    <t>Shin-ichiro HAYASHI</t>
  </si>
  <si>
    <t>Takeki OKINAKA</t>
  </si>
  <si>
    <t xml:space="preserve"> Impact Estimation for the Water and Sediment Management in Brantas River Basin by Volcanic Activity of Kelut Volcano</t>
  </si>
  <si>
    <t xml:space="preserve">SHIN-ICHIRO HAYASHI </t>
  </si>
  <si>
    <t xml:space="preserve">IWG11-A0003 </t>
  </si>
  <si>
    <t xml:space="preserve">HIDEAKI MIZUNO </t>
  </si>
  <si>
    <t>TAKESHI SHIMIZU</t>
  </si>
  <si>
    <t xml:space="preserve">The Behavior of the Debris Avalanche at Reyte Island, Philippine. On Feb 17, 2006 </t>
  </si>
  <si>
    <t>ITOH HIDEYUKI</t>
  </si>
  <si>
    <t>IWG11-A0002</t>
  </si>
  <si>
    <t xml:space="preserve">OSANAI NOBUTOMO </t>
  </si>
  <si>
    <t>KOARAI MAMORU</t>
  </si>
  <si>
    <t xml:space="preserve">Geographical Survey Institute, JAPAN  Geographical Survey Institute, JAPAN </t>
  </si>
  <si>
    <t>SATO P. HIROSHI</t>
  </si>
  <si>
    <t>ARAIBA KIMINORI</t>
  </si>
  <si>
    <t xml:space="preserve">National Research Institute of fire and disasters, JAPAN </t>
  </si>
  <si>
    <t>レーザープロファイラを用いた地震時形成天然ダムの即時抽出手法</t>
  </si>
  <si>
    <t>土木技術資料</t>
  </si>
  <si>
    <t>内田太郎</t>
  </si>
  <si>
    <t>土木研究所土砂管理研究グループ火山・土石流チーム</t>
  </si>
  <si>
    <t>火山ハザードマップの現状と課題</t>
  </si>
  <si>
    <t>野呂智之</t>
  </si>
  <si>
    <t>執筆者名</t>
  </si>
  <si>
    <t>執筆者所属</t>
  </si>
  <si>
    <t>概要</t>
  </si>
  <si>
    <t>書籍名</t>
  </si>
  <si>
    <t>発行所</t>
  </si>
  <si>
    <t>巻号</t>
  </si>
  <si>
    <t>頁</t>
  </si>
  <si>
    <t>水害と対策</t>
  </si>
  <si>
    <t>中村徹立</t>
  </si>
  <si>
    <t>危機管理技術研究センター水害研究室</t>
  </si>
  <si>
    <t>水環境学会誌</t>
  </si>
  <si>
    <t>（社）日本水環境学会</t>
  </si>
  <si>
    <t>13～17</t>
  </si>
  <si>
    <t>水害による経済的波及被害に関する研究</t>
  </si>
  <si>
    <t>山岸陽介</t>
  </si>
  <si>
    <t>第35回土木計画学研究発表会（春大会）講演集(CD-ROM）</t>
  </si>
  <si>
    <t>（社）土木学会</t>
  </si>
  <si>
    <t>飯野光則他</t>
  </si>
  <si>
    <t>地上への氾濫が生じている下水道流れに関する実験的検討</t>
  </si>
  <si>
    <t>大森嘉郎</t>
  </si>
  <si>
    <t>中電技術コンサルタント</t>
  </si>
  <si>
    <t>第62回年次学術講演会 講演概要集（CD-ROM）</t>
  </si>
  <si>
    <t>野仲典理</t>
  </si>
  <si>
    <t>環境省自然環境局</t>
  </si>
  <si>
    <t>松浦祐樹</t>
  </si>
  <si>
    <t>八千代エンジニヤリング</t>
  </si>
  <si>
    <t>地震による河川構造物の被災を考慮した津波河川遡上の被害想定</t>
  </si>
  <si>
    <t>山岸陽介</t>
  </si>
  <si>
    <t>土木技術資料</t>
  </si>
  <si>
    <t>(財)土木研究センター</t>
  </si>
  <si>
    <t>洪水ハザードマップの普及に向けた取り組み</t>
  </si>
  <si>
    <t>山岸陽介
山本晶
榎村康史</t>
  </si>
  <si>
    <t>水害による事業所被害の実態に関する調査</t>
  </si>
  <si>
    <t>飯野光則</t>
  </si>
  <si>
    <t>企画部企画課</t>
  </si>
  <si>
    <t>津波来襲時の道路通行障害の予測</t>
  </si>
  <si>
    <t>片岡正次郎</t>
  </si>
  <si>
    <t>危機管理技術研究センター地震防災研究室</t>
  </si>
  <si>
    <t>自動車技術</t>
  </si>
  <si>
    <t>（社）自動車技術会</t>
  </si>
  <si>
    <t>78～84</t>
  </si>
  <si>
    <t>津波による道路通行障害シナリオとその活用</t>
  </si>
  <si>
    <t>片岡正次郎
鶴田舞
小路泰広</t>
  </si>
  <si>
    <t>日本地震工学会誌</t>
  </si>
  <si>
    <t>日本地震工学会</t>
  </si>
  <si>
    <t>第6号</t>
  </si>
  <si>
    <t>35～38</t>
  </si>
  <si>
    <t>重要インフラ間の被害波及軽減のための調査</t>
  </si>
  <si>
    <t>小路泰広</t>
  </si>
  <si>
    <t>土木学会地震工学研究発表会報告集（ＣＤ－ＲＯＭ）</t>
  </si>
  <si>
    <t>（社）土木学会地震工学委員会</t>
  </si>
  <si>
    <t>第29回</t>
  </si>
  <si>
    <t>1344～1354</t>
  </si>
  <si>
    <t>鶴田舞</t>
  </si>
  <si>
    <t>片岡正次郎他</t>
  </si>
  <si>
    <t>道路施設の地震・津波被害想定と対策検討への活用方針</t>
  </si>
  <si>
    <t>片岡正次郎
鶴田舞
長屋和宏
小路泰広
他</t>
  </si>
  <si>
    <t>土木学会地震工学論文集</t>
  </si>
  <si>
    <t>918～925</t>
  </si>
  <si>
    <t>片岡正次郎</t>
  </si>
  <si>
    <t>東京工業大学都市地震工学センター</t>
  </si>
  <si>
    <t>Quick Report on Damage to Infrastructures and Buildings by the 2007 Noto Hanto Earthquake</t>
  </si>
  <si>
    <t>国土技術政策総合研究所・（独）土木研究所・（独）建築研究所・（独）港湾空港技術研究所緊急調査団</t>
  </si>
  <si>
    <t>ＵＪＮＲ耐風・耐震構造専門部会</t>
  </si>
  <si>
    <t>第39回</t>
  </si>
  <si>
    <t>Development of Seismic Design Criteria for River Structures against Large Earthquakes</t>
  </si>
  <si>
    <t>杉田秀樹</t>
  </si>
  <si>
    <t>土木研究所</t>
  </si>
  <si>
    <t>田村敬一</t>
  </si>
  <si>
    <t>危機管理技術研究センター</t>
  </si>
  <si>
    <t>平成19年能登半島地震の緊急調査速報</t>
  </si>
  <si>
    <t>土木技術資料</t>
  </si>
  <si>
    <t>（財）土木研究センター</t>
  </si>
  <si>
    <t>6～11</t>
  </si>
  <si>
    <t>平成19年能登半島地震被害調査速報</t>
  </si>
  <si>
    <t>国土技術政策総合研究所・（独）土木研究所緊急調査団</t>
  </si>
  <si>
    <t>道路</t>
  </si>
  <si>
    <t>日本道路協会</t>
  </si>
  <si>
    <t>22～26</t>
  </si>
  <si>
    <t>Failure Mode of Embankments due to Recent Earthquakes in Japan</t>
  </si>
  <si>
    <t>佐々木康</t>
  </si>
  <si>
    <t>国土技術研究センター</t>
  </si>
  <si>
    <t>国際地盤地震工学会議</t>
  </si>
  <si>
    <t>国際地盤工学会</t>
  </si>
  <si>
    <t>第４回</t>
  </si>
  <si>
    <t>平成19年能登半島地震被害調査報告</t>
  </si>
  <si>
    <t>震災予防</t>
  </si>
  <si>
    <t>震災予防協会</t>
  </si>
  <si>
    <t>第215号</t>
  </si>
  <si>
    <t>1～8</t>
  </si>
  <si>
    <t>マルチハザード・リスクの実用的な評価手法の提案</t>
  </si>
  <si>
    <t>田村敬一他</t>
  </si>
  <si>
    <t>土木学会地震工学論文集</t>
  </si>
  <si>
    <t>土木学会</t>
  </si>
  <si>
    <t>第29巻</t>
  </si>
  <si>
    <t>大規模地震に対する河川構造物の耐震設計基準の動向</t>
  </si>
  <si>
    <t>第83回REAAA評議員会及び第６回HORA会議報告</t>
  </si>
  <si>
    <t>田村敬一他</t>
  </si>
  <si>
    <t>道路</t>
  </si>
  <si>
    <t>日本道路協会</t>
  </si>
  <si>
    <t>平成19年新潟県中越沖地震の緊急調査速報</t>
  </si>
  <si>
    <t>国土技術政策総合研究所・（独）土木研究所・（独）建築研究所緊急調査団</t>
  </si>
  <si>
    <t>Road Risk Management in Japan</t>
  </si>
  <si>
    <t>世界道路会議</t>
  </si>
  <si>
    <t>世界道路協会</t>
  </si>
  <si>
    <t>尾藤勇</t>
  </si>
  <si>
    <t>中国地方整備局道路部</t>
  </si>
  <si>
    <t>梶原康之</t>
  </si>
  <si>
    <t>道路局国道・防災課</t>
  </si>
  <si>
    <t>小路泰広</t>
  </si>
  <si>
    <t>国総研資料</t>
  </si>
  <si>
    <t>国土技術政策総合研究所</t>
  </si>
  <si>
    <t>東京都港湾局</t>
  </si>
  <si>
    <t>安中　正</t>
  </si>
  <si>
    <t>東電設計</t>
  </si>
  <si>
    <t>直杭式横桟橋の二次元有効応力解析における解析精度向上に関する検討</t>
  </si>
  <si>
    <t>塩崎禎郎</t>
  </si>
  <si>
    <t>鋼管杭協会</t>
  </si>
  <si>
    <t>パシフィックコンサルタンツ</t>
  </si>
  <si>
    <t>小堤　治</t>
  </si>
  <si>
    <t>明窓社</t>
  </si>
  <si>
    <t>傾斜式護岸の耐震性能設計体系構築に向けての基礎的考察</t>
  </si>
  <si>
    <t>東亜建設工業</t>
  </si>
  <si>
    <t>港湾研究部　　　　　　港湾施設研究室長</t>
  </si>
  <si>
    <t>控え直杭式矢板岸壁のレベル１地震動に対する簡易耐震照査法に関する基礎的研究</t>
  </si>
  <si>
    <t>宮下健一朗</t>
  </si>
  <si>
    <t>応用力学論文集</t>
  </si>
  <si>
    <t>セル式岸壁の根入れが耐震性能に与える影響について</t>
  </si>
  <si>
    <t>防波堤基礎支持力に関する実験及び解析的研究</t>
  </si>
  <si>
    <t>土木学会論文集</t>
  </si>
  <si>
    <t>本田中</t>
  </si>
  <si>
    <t>吉岡健</t>
  </si>
  <si>
    <t>電源開発</t>
  </si>
  <si>
    <t>興野俊也</t>
  </si>
  <si>
    <t>東京電力</t>
  </si>
  <si>
    <t>横浜市高密度強震ネットワーク観測点における微動を用いた地盤の平均S波速度の推定</t>
  </si>
  <si>
    <t>土木学会論文集</t>
  </si>
  <si>
    <t>砕石の受働破壊抵抗に対する粒径の影響に関する研究</t>
  </si>
  <si>
    <t>港湾施設研究室　　東電設計株式会社　　東電設計株式会社　　応用地質株式会社　　五洋建設株式会社</t>
  </si>
  <si>
    <t>構造工学論文集</t>
  </si>
  <si>
    <t>深い盆地構造におけるサイト増幅特性に対する入射角の影響に関する研究</t>
  </si>
  <si>
    <t>港湾施設研究室　　ニュージェック　　　　港湾空港技術研究所</t>
  </si>
  <si>
    <t xml:space="preserve">構造工学論文集 </t>
  </si>
  <si>
    <t>港湾・空港工事におけるグリーン調達に伴う環境負荷低減効果の評価手法について</t>
  </si>
  <si>
    <t>空港研究部　　　空港計画研究室　主任研究官</t>
  </si>
  <si>
    <t>（財）土木学会</t>
  </si>
  <si>
    <t>元空港研究部　　　空港計画研究室　研究官</t>
  </si>
  <si>
    <t>資本減耗の制御とマクロ経済成長</t>
  </si>
  <si>
    <t>空港計画研究室</t>
  </si>
  <si>
    <t>土木計画学研究発表会秋大会</t>
  </si>
  <si>
    <t>坪川将丈</t>
  </si>
  <si>
    <t>空港研究部　　　空港施設研究室主任研究官</t>
  </si>
  <si>
    <t>2007 FAA Worldwide Airport Technology Transfer Conference and Exposition</t>
  </si>
  <si>
    <t>水上純一</t>
  </si>
  <si>
    <t>空港研究部　　　空港施設研究室長</t>
  </si>
  <si>
    <t>江崎徹</t>
  </si>
  <si>
    <t>空港研究部　　　空港施設研究室研究員</t>
  </si>
  <si>
    <t>早野公敏</t>
  </si>
  <si>
    <t>空港研究部</t>
  </si>
  <si>
    <t>適用可能時期の検討</t>
  </si>
  <si>
    <t>空港施設研究部</t>
  </si>
  <si>
    <t>九州地方整備局</t>
  </si>
  <si>
    <t>大成ロテック（株）</t>
  </si>
  <si>
    <t>厚さと付着強度に関する検討</t>
  </si>
  <si>
    <t>日本道路（株）</t>
  </si>
  <si>
    <t>坪川将丈</t>
  </si>
  <si>
    <t>における動的ひずみの傾向</t>
  </si>
  <si>
    <t>(株)東京測器研究所</t>
  </si>
  <si>
    <t>水上純一</t>
  </si>
  <si>
    <t>ひずみ計測用埋設型センサの有用性</t>
  </si>
  <si>
    <t>第２７回日本道路会議</t>
  </si>
  <si>
    <t>熱赤外線画像による空港舗装の層間剥離検出法に関する研究</t>
  </si>
  <si>
    <t>空港施設研究室　　同上</t>
  </si>
  <si>
    <t>空港ＰＣ舗装版目地部の構造改良に関する検討</t>
  </si>
  <si>
    <t>（株）ピーエス三菱　　　　　　　　同上　　　　　　　空港施設研究室　　同上</t>
  </si>
  <si>
    <t>東京国際空港Ｄ滑走路桟橋部舗装構造の室内試験による性能照査</t>
  </si>
  <si>
    <t>日温度変化による空港コンクリート舗装の温度応力に関する研究</t>
  </si>
  <si>
    <t>空港施設研究室　　同上　　　　　　港湾空港技術研究所　　　　　　　成田国際空港株式会社</t>
  </si>
  <si>
    <t>空港舗装層間剥離調査における赤外線画像法の適用性</t>
  </si>
  <si>
    <t>国際航業　　　　　　空港施設研究室　　同上　　　　　　　国際航業</t>
  </si>
  <si>
    <t>日本機械学会第6回評価・診断シンポジウム</t>
  </si>
  <si>
    <t>社会マネジメントシステム学会</t>
  </si>
  <si>
    <t xml:space="preserve">　Society for Social Management Systems 2008 </t>
  </si>
  <si>
    <t>東山　茂</t>
  </si>
  <si>
    <t>管理調整部長</t>
  </si>
  <si>
    <t>（財）沿岸技術研究センター</t>
  </si>
  <si>
    <t>管理調整部長</t>
  </si>
  <si>
    <t>ベトナムにおける水資源法及び流域管理組織</t>
  </si>
  <si>
    <t>河川研究部
河川研究室</t>
  </si>
  <si>
    <t>ダム技術</t>
  </si>
  <si>
    <t>河床洗掘に対する河川堤防の安全性評価手法に関する研究</t>
  </si>
  <si>
    <t>武内　慶了</t>
  </si>
  <si>
    <t>河川研究部
河川研究室</t>
  </si>
  <si>
    <t>河川技術論文集</t>
  </si>
  <si>
    <t>土木学会水工学委員会河川部会</t>
  </si>
  <si>
    <t>第13巻</t>
  </si>
  <si>
    <t>福島　雅紀</t>
  </si>
  <si>
    <t>土木研究所</t>
  </si>
  <si>
    <t>山下　武宣</t>
  </si>
  <si>
    <t>河川研究部河川研究室</t>
  </si>
  <si>
    <t>河道掘削および砂礫の敷設供給に対する河床の応答</t>
  </si>
  <si>
    <t>植木　真生</t>
  </si>
  <si>
    <t>（株）ウエスコ</t>
  </si>
  <si>
    <t>河川研究部河川研究室</t>
  </si>
  <si>
    <t>土木技術資料</t>
  </si>
  <si>
    <t>(財)土木研究センター</t>
  </si>
  <si>
    <t>石神孝之</t>
  </si>
  <si>
    <t>（財）ダム技術センター</t>
  </si>
  <si>
    <t>第62回年次学術講演会講演概要集</t>
  </si>
  <si>
    <t>（社）土木学会</t>
  </si>
  <si>
    <t>日本工営（株）中央研究所</t>
  </si>
  <si>
    <t>Vol.62</t>
  </si>
  <si>
    <t>維持管理の時代へ
第7回　河川構造物の劣化・損傷と維持管理</t>
  </si>
  <si>
    <t>山下武宣</t>
  </si>
  <si>
    <t>土木施工</t>
  </si>
  <si>
    <t>山海堂</t>
  </si>
  <si>
    <t>末次忠司</t>
  </si>
  <si>
    <t>（財）ダム水源地環境整備センター</t>
  </si>
  <si>
    <t>河道内樹木群の治水上の効果・影響に関する研究</t>
  </si>
  <si>
    <t>三浦良平</t>
  </si>
  <si>
    <t>河川局治水課</t>
  </si>
  <si>
    <t>国土交通省国土技術研究会</t>
  </si>
  <si>
    <t>山下武宣</t>
  </si>
  <si>
    <t>河川研究室</t>
  </si>
  <si>
    <t>北海道開発局</t>
  </si>
  <si>
    <t>各地方整備局</t>
  </si>
  <si>
    <t>河川管理施設の被災事例報告（桂川高水敷陥没事故）</t>
  </si>
  <si>
    <t>堀内輝亮</t>
  </si>
  <si>
    <t>国土交通省国土技術研究会</t>
  </si>
  <si>
    <t>土木学会研究討論会「水関係解析ソフトの統合操作実現に向けたプラットフォームの構築」開催報告</t>
  </si>
  <si>
    <t>菊森 佳幹</t>
  </si>
  <si>
    <t>Estimate of Storm Surge Inundation Areas due to Global Warming along Major Bays in Japan</t>
  </si>
  <si>
    <t>Vol.15</t>
  </si>
  <si>
    <t>日本沿岸域学会研究討論会（第20回）</t>
  </si>
  <si>
    <t>日本沿岸域学会</t>
  </si>
  <si>
    <t>政策統括官付政策調整官室（物流担当）　　　　　　　</t>
  </si>
  <si>
    <t>国土交通省</t>
  </si>
  <si>
    <t>国土交通</t>
  </si>
  <si>
    <t>港湾研究部　港湾計画研究室長</t>
  </si>
  <si>
    <t>「MarCom WG49:Horizontal and Vertical Dimensions of Fairways」の活動について</t>
  </si>
  <si>
    <t>高橋宏直</t>
  </si>
  <si>
    <t>国際航路協会日本部会</t>
  </si>
  <si>
    <t>An Analysis on the Causes and Proposed Countermeasures for Crossing Colligions Based on Analysis of Near Miss at Unsignalized Intersections</t>
  </si>
  <si>
    <t>Evaluation of Field Operation Test for an Expressway Bus Location System utilizing DSRC</t>
  </si>
  <si>
    <t>DEVELOPMENT OF NEXT-GENERATION ROAD SERVICES ON SMARTWAY PROJECT</t>
  </si>
  <si>
    <t>都市内高速における安全合流支援サービスの開発</t>
  </si>
  <si>
    <t>都市間高速道路におけるサグ部円滑化走行支援システムの開発</t>
  </si>
  <si>
    <t>（社）日本道路協会</t>
  </si>
  <si>
    <t>首都高速道路・参宮橋カーブにおける情報提供の有効性について</t>
  </si>
  <si>
    <t>225～228</t>
  </si>
  <si>
    <t>首都高速道路・参宮橋カーブにおける情報提供有効性の長期検証</t>
  </si>
  <si>
    <t>209～212</t>
  </si>
  <si>
    <t>VICSカーナビによる公共交通乗り換え案内に関するDS基礎実験</t>
  </si>
  <si>
    <t>201～204</t>
  </si>
  <si>
    <t>プローブデータを活用したヒヤリハット検出に関する検討</t>
  </si>
  <si>
    <t>（社）交通工学研究会</t>
  </si>
  <si>
    <t>137～140</t>
  </si>
  <si>
    <t>2007.11</t>
  </si>
  <si>
    <t>AHS安全合流支援サービスの実用化に向けた取り組み</t>
  </si>
  <si>
    <t>73～76</t>
  </si>
  <si>
    <t>畠中　秀人</t>
  </si>
  <si>
    <t>無信号交差点における出会い頭衝突事故の削減に向けた研究</t>
  </si>
  <si>
    <t>65～68</t>
  </si>
  <si>
    <t>山崎　勲</t>
  </si>
  <si>
    <t>首都高速道路におけるETC-IDを活用した前方障害物情報提供サービス</t>
  </si>
  <si>
    <t>475～480</t>
  </si>
  <si>
    <t>2007.12</t>
  </si>
  <si>
    <t>畠中　秀人</t>
  </si>
  <si>
    <t>山崎　勲</t>
  </si>
  <si>
    <t>AHSを活用した交通円滑化走行支援サービスの実用化に向けた取組み</t>
  </si>
  <si>
    <t>419～424</t>
  </si>
  <si>
    <t>AHS安全合流支援サービスの開発</t>
  </si>
  <si>
    <t>331～336</t>
  </si>
  <si>
    <t>平沢　隆之</t>
  </si>
  <si>
    <t>地図連携走行支援サービスの有効性検証について</t>
  </si>
  <si>
    <t>327～330</t>
  </si>
  <si>
    <t>プローブデータを活用した安全走行支援サービスに関する検討</t>
  </si>
  <si>
    <t>321～326</t>
  </si>
  <si>
    <t>高速バスロケを活用した乗り継ぎ社会実験の評価検証</t>
  </si>
  <si>
    <t>315～319</t>
  </si>
  <si>
    <t>来訪者向けバス案内の改善に関する考察</t>
  </si>
  <si>
    <t>309～314</t>
  </si>
  <si>
    <t>畠中　秀人</t>
  </si>
  <si>
    <t>Smartway2007デモにおける走行支援ヒューマンインターフェース</t>
  </si>
  <si>
    <t>（社）日本機会学会</t>
  </si>
  <si>
    <t>253～256</t>
  </si>
  <si>
    <t>2007.12</t>
  </si>
  <si>
    <t>畠中　秀人</t>
  </si>
  <si>
    <t>（社）日本道路協会</t>
  </si>
  <si>
    <t>Vol.802</t>
  </si>
  <si>
    <t>29～33</t>
  </si>
  <si>
    <t>2007.12</t>
  </si>
  <si>
    <t>68～69</t>
  </si>
  <si>
    <t>Vol.43
No.1</t>
  </si>
  <si>
    <t>56～59</t>
  </si>
  <si>
    <t>2007.1</t>
  </si>
  <si>
    <t>ITS車載器のヒューマン・マシン・インタフェース</t>
  </si>
  <si>
    <t>第50巻2号</t>
  </si>
  <si>
    <t>26～31</t>
  </si>
  <si>
    <t>2008.2</t>
  </si>
  <si>
    <t>畠中　秀人</t>
  </si>
  <si>
    <t>平沢　隆之</t>
  </si>
  <si>
    <t>山崎　勲</t>
  </si>
  <si>
    <t xml:space="preserve">スマートウェイ２００７デモ実施報告
～世界一安全で快適な道路交通へ～
</t>
  </si>
  <si>
    <t>Vol.111
No.1072</t>
  </si>
  <si>
    <t>2008.3</t>
  </si>
  <si>
    <t xml:space="preserve">危機管理技術研究センター </t>
  </si>
  <si>
    <t>自然と人との新たな関係
－人を癒す砂防－</t>
  </si>
  <si>
    <t>古賀省三</t>
  </si>
  <si>
    <t>危機管理技術研究センター</t>
  </si>
  <si>
    <t>砂防と治水</t>
  </si>
  <si>
    <t>（社）全国治水砂防協会</t>
  </si>
  <si>
    <t>6～7</t>
  </si>
  <si>
    <t>地球温暖化にもとづく土砂災害対応の課題</t>
  </si>
  <si>
    <t>砂防学会誌</t>
  </si>
  <si>
    <t>（社）砂防学会</t>
  </si>
  <si>
    <t>ハザードマップの現状と課題</t>
  </si>
  <si>
    <t>20～21</t>
  </si>
  <si>
    <t>危機管理技術研究センターの主な研究課題</t>
  </si>
  <si>
    <t>25～27</t>
  </si>
  <si>
    <t>第29巻</t>
  </si>
  <si>
    <t>76～79</t>
  </si>
  <si>
    <t>第23回</t>
  </si>
  <si>
    <t>Road Administrator's Response to the 2004 Niigata-ken Chuetsu Earthquake</t>
  </si>
  <si>
    <t>平成19年(2007年)能登半島地震被害調査報告</t>
  </si>
  <si>
    <t>国土技術政策総合研究所・（独）土木研究所・（独）建築研究所</t>
  </si>
  <si>
    <t>国土技術政策総合研究所・（独）土木研究所・（独）建築研究所</t>
  </si>
  <si>
    <t>構造関係基準の実態と課題</t>
  </si>
  <si>
    <t>五條　渉</t>
  </si>
  <si>
    <t>シンポジウム資料「建築ストック時代における法制度を探る」</t>
  </si>
  <si>
    <t>（社）日本建築学会</t>
  </si>
  <si>
    <t>7～11</t>
  </si>
  <si>
    <t>小山内信智</t>
  </si>
  <si>
    <t>伊藤英之</t>
  </si>
  <si>
    <t>伊藤英之</t>
  </si>
  <si>
    <t>小山内信智</t>
  </si>
  <si>
    <t>危機管理技術研究センター水害研究室</t>
  </si>
  <si>
    <t>13～14</t>
  </si>
  <si>
    <t>34～39</t>
  </si>
  <si>
    <t>24～27</t>
  </si>
  <si>
    <t>大森嘉郎</t>
  </si>
  <si>
    <t>中電技術コンサルタント</t>
  </si>
  <si>
    <t>Challenges for tsunami disaster reduction by national highway administrators</t>
  </si>
  <si>
    <t>5th International Conference on Urban Earthquake Engineering</t>
  </si>
  <si>
    <t xml:space="preserve">下水道研究部長 </t>
  </si>
  <si>
    <t>建築物のライフサイクルCO2と廃棄物の排出量算出手法・支援ツールの開発</t>
  </si>
  <si>
    <t>建築物のLCCO2及びLCWの算出手法と設計支援ツールの開発</t>
  </si>
  <si>
    <t>三井共同建設コンサルタンツ　　　　　　　　　港湾システム研究室　　　　　　　三井共同建設コンサルタンツ　　　　　　　　　　同上　　　　　　</t>
  </si>
  <si>
    <t>（外国論文紹介）プロスペクト理論に基づく確率的交通ネッ トワーク配分</t>
  </si>
  <si>
    <t>柴崎隆一</t>
  </si>
  <si>
    <t>港湾システム研究室</t>
  </si>
  <si>
    <t>東亜道路工業（株）</t>
  </si>
  <si>
    <t>東亜道路工業（株）</t>
  </si>
  <si>
    <t>危機管理技術研究センター長</t>
  </si>
  <si>
    <t>機器による樹木腐朽診断</t>
  </si>
  <si>
    <t>樹木医学研究</t>
  </si>
  <si>
    <t>樹木医学会</t>
  </si>
  <si>
    <t>井本郁子</t>
  </si>
  <si>
    <t>(株)緑生研究所</t>
  </si>
  <si>
    <t>日本景観生態学会第17回福岡大会講演要旨集</t>
  </si>
  <si>
    <t>日本景観生態学会</t>
  </si>
  <si>
    <t>大江栄三</t>
  </si>
  <si>
    <t>(株)文化財保存計画協会</t>
  </si>
  <si>
    <t>小栗ひとみ</t>
  </si>
  <si>
    <t>環境研究部緑化生態研究室</t>
  </si>
  <si>
    <t>畠瀬頼子</t>
  </si>
  <si>
    <t>宇津木栄津子</t>
  </si>
  <si>
    <t>第3巻</t>
  </si>
  <si>
    <t>藤原宣夫</t>
  </si>
  <si>
    <t>旧建設省土木研究所環境部緑化生態研究室</t>
  </si>
  <si>
    <t>森崎耕一</t>
  </si>
  <si>
    <t>石坂健彦</t>
  </si>
  <si>
    <t>島本和仁</t>
  </si>
  <si>
    <t>河川研究部水資源研究室</t>
  </si>
  <si>
    <t>ICOLD（国際大ダム会議）</t>
  </si>
  <si>
    <t>平成19年(2007年)能登半島地震におけるダムの挙動調査</t>
  </si>
  <si>
    <t>（財）ダム技術センター</t>
  </si>
  <si>
    <t>6425～6430
6675～6679</t>
  </si>
  <si>
    <t>2007.10</t>
  </si>
  <si>
    <t>29～38</t>
  </si>
  <si>
    <t xml:space="preserve">九州大学　西部地区自然災害資料センターニュース
</t>
  </si>
  <si>
    <t>九州大学西部地区自然災害資料センター</t>
  </si>
  <si>
    <t>H20.03</t>
  </si>
  <si>
    <t>気候変動への沿岸技術としての対応の方向について－ＩＰＣＣ第四次評価報告書を踏まえて－</t>
  </si>
  <si>
    <t>ＣＤＩＴ</t>
  </si>
  <si>
    <t>Ｎｏ．22</t>
  </si>
  <si>
    <t>管理調整部</t>
  </si>
  <si>
    <t xml:space="preserve">環境研究部 </t>
  </si>
  <si>
    <t>Vol.13</t>
  </si>
  <si>
    <t>375～380</t>
  </si>
  <si>
    <t>Individuality and Universality of Policies for Securing Water Resources in the Tokyo Metropolitan Area to Cope with the Rapid Population Growth</t>
  </si>
  <si>
    <t>Takeshi ORO and Koh-ichi FUJITA</t>
  </si>
  <si>
    <t>Proceedings of the fourth civil engineering conference in the Asian region</t>
  </si>
  <si>
    <t>The Asian Civil Engineering Coordination Council</t>
  </si>
  <si>
    <t>vol.4</t>
  </si>
  <si>
    <t>127～128</t>
  </si>
  <si>
    <t>2007.10</t>
  </si>
  <si>
    <t>首都圏の人口急増に対応した水資源確保にかかわる水政策形成の分析</t>
  </si>
  <si>
    <t>福田晴耕
藤田光一
長野幸司
小路剛志</t>
  </si>
  <si>
    <t>第35回環境システム研究論文発表会講演集</t>
  </si>
  <si>
    <t>社団法人土木学会環境システム委員会</t>
  </si>
  <si>
    <t>(財）道路経済研究所</t>
  </si>
  <si>
    <t>第19回</t>
  </si>
  <si>
    <t>野間真俊
諸田恵士
井坪慎二</t>
  </si>
  <si>
    <t>道路研究部道路研究室</t>
  </si>
  <si>
    <t>井坪慎二</t>
  </si>
  <si>
    <t>(株)国土情報技術研究所</t>
  </si>
  <si>
    <t>(株)近計システム</t>
  </si>
  <si>
    <t>橋本浩良
奥谷正</t>
  </si>
  <si>
    <t>第28回日本道路会議論文集</t>
  </si>
  <si>
    <t>(社)日本道路協会</t>
  </si>
  <si>
    <t>第27回</t>
  </si>
  <si>
    <t>前川友宏</t>
  </si>
  <si>
    <t>(社)システム科学研究所</t>
  </si>
  <si>
    <t>国土交通先端技術フォーラム講演資料</t>
  </si>
  <si>
    <t>小林英之</t>
  </si>
  <si>
    <t>小林英之</t>
  </si>
  <si>
    <t>地球環境保全試験研究費平成１７年度研究成果報告集</t>
  </si>
  <si>
    <t>環境省</t>
  </si>
  <si>
    <t>第2回</t>
  </si>
  <si>
    <t>平成18年度JICA地球温暖化対策集団研修テキスト</t>
  </si>
  <si>
    <t>Overseas Environmental Cooperation Center, Japan (OECC)</t>
  </si>
  <si>
    <t>別刷全6p</t>
  </si>
  <si>
    <t>Lokakarya III, Pengembangan Teknologi Hemat Energi pada Rumah Susun di Indonesia　（インドネシアにおける集合住宅の省エネルギー技術に関するワークショップ</t>
  </si>
  <si>
    <t>Universitas Katolik Parahyangan （パラヒヤンガン大学、バンドン）</t>
  </si>
  <si>
    <t>第3回</t>
  </si>
  <si>
    <t>インドネシア集合住宅適正技術開発フォローアップ</t>
  </si>
  <si>
    <t>06-6.発展途上国における気候変化の緩和に資する住宅・都市形成支援に関する研究</t>
  </si>
  <si>
    <t>建築技術</t>
  </si>
  <si>
    <t>株式会社建築技術</t>
  </si>
  <si>
    <t>全25p</t>
  </si>
  <si>
    <t>国総研資料No.440</t>
  </si>
  <si>
    <t>国総研</t>
  </si>
  <si>
    <t>金澤文彦</t>
  </si>
  <si>
    <t>高度情報化研究センター
情報基盤研究室</t>
  </si>
  <si>
    <t>全国測量技術大会2007資料集</t>
  </si>
  <si>
    <t>日本測量協会</t>
  </si>
  <si>
    <t>全国測量設計業況会連合会</t>
  </si>
  <si>
    <t>日本測量機器工業会</t>
  </si>
  <si>
    <t>日本測量調査技術協会</t>
  </si>
  <si>
    <t>THE JOURNAL OF SURVEY[測量]</t>
  </si>
  <si>
    <t>No.9</t>
  </si>
  <si>
    <t>施工管理情報を搭載したトータルステーションによる出来形管理（道路土工編）の導入事例</t>
  </si>
  <si>
    <t>田中洋一</t>
  </si>
  <si>
    <t>トータルステーションを用いた出来形管理</t>
  </si>
  <si>
    <t>基礎工</t>
  </si>
  <si>
    <t>総合土木研究所</t>
  </si>
  <si>
    <t>阿部寛之</t>
  </si>
  <si>
    <t>朝日航洋(株)</t>
  </si>
  <si>
    <t>山田晴利</t>
  </si>
  <si>
    <t xml:space="preserve">田中洋一
</t>
  </si>
  <si>
    <t>SMARTWAYプロジェクトに向けた次世代道路サービスへの取り組み</t>
  </si>
  <si>
    <t>藤本幸司</t>
  </si>
  <si>
    <t>建設電気技術　2007技術集</t>
  </si>
  <si>
    <t>（社）建設電気技術協会</t>
  </si>
  <si>
    <t>真部泰幸</t>
  </si>
  <si>
    <t>高度情報化研究センター
ITS究室</t>
  </si>
  <si>
    <t>吉本紀一　　</t>
  </si>
  <si>
    <t>道路の走りやすさをカーナビが教えます-官民共同研究の紹介-</t>
  </si>
  <si>
    <t>金澤文彦</t>
  </si>
  <si>
    <t>建設電気技術 2007技術集</t>
  </si>
  <si>
    <t>(社)建設電気技術協会</t>
  </si>
  <si>
    <t>2007技術集</t>
  </si>
  <si>
    <t>布施孝志</t>
  </si>
  <si>
    <t>松林豊</t>
  </si>
  <si>
    <t>湯浅直美</t>
  </si>
  <si>
    <t>(社)土木学会情報利用技術委員会</t>
  </si>
  <si>
    <t>金澤文彦</t>
  </si>
  <si>
    <t>高尾稔</t>
  </si>
  <si>
    <t>中央復建コンサルタンツ（株）</t>
  </si>
  <si>
    <t>国際航業（株）</t>
  </si>
  <si>
    <t>柴崎亮介</t>
  </si>
  <si>
    <t>青山憲明</t>
  </si>
  <si>
    <t>影山輝彰</t>
  </si>
  <si>
    <t>(財)日本建設情報総合センター</t>
  </si>
  <si>
    <t>櫻井和弘</t>
  </si>
  <si>
    <t>大日本コンサルタント(株)</t>
  </si>
  <si>
    <t xml:space="preserve">田中洋一
</t>
  </si>
  <si>
    <t>青山憲明</t>
  </si>
  <si>
    <t>今井龍一</t>
  </si>
  <si>
    <t>今井龍一</t>
  </si>
  <si>
    <t>渡辺完弥</t>
  </si>
  <si>
    <t>森貴之</t>
  </si>
  <si>
    <t>国際航業（株）</t>
  </si>
  <si>
    <t>建設情報の連携に係わる取り組み</t>
  </si>
  <si>
    <t>土木情報利用技術講演集</t>
  </si>
  <si>
    <t>青山憲明</t>
  </si>
  <si>
    <t>金澤文彦</t>
  </si>
  <si>
    <t>高尾稔</t>
  </si>
  <si>
    <t>今井龍一</t>
  </si>
  <si>
    <t>渡辺完弥</t>
  </si>
  <si>
    <t>森貴之</t>
  </si>
  <si>
    <t>国際航業（株）</t>
  </si>
  <si>
    <t>道路管理系情報利活用システムについて</t>
  </si>
  <si>
    <t>橋本裕也</t>
  </si>
  <si>
    <t>小原弘志</t>
  </si>
  <si>
    <t>影山輝彰</t>
  </si>
  <si>
    <t>宮脇伸行</t>
  </si>
  <si>
    <t>(株)建設技術研究所</t>
  </si>
  <si>
    <t>神原明宏</t>
  </si>
  <si>
    <t>土木情報利用技術講演集</t>
  </si>
  <si>
    <t>渡辺完弥</t>
  </si>
  <si>
    <t>道路工事完成図の作成における多面的な支援体制について</t>
  </si>
  <si>
    <t>金澤 文彦</t>
  </si>
  <si>
    <t>関口貴志</t>
  </si>
  <si>
    <t>関本義秀</t>
  </si>
  <si>
    <t>松林豊</t>
  </si>
  <si>
    <t>松下博俊</t>
  </si>
  <si>
    <t>下垣豊</t>
  </si>
  <si>
    <t>飯田勝義</t>
  </si>
  <si>
    <t>今井龍一</t>
  </si>
  <si>
    <t>青山憲明</t>
  </si>
  <si>
    <t>金澤文彦</t>
  </si>
  <si>
    <t>高尾稔</t>
  </si>
  <si>
    <t>川崎康</t>
  </si>
  <si>
    <t>馬庭慎吾</t>
  </si>
  <si>
    <t>布施孝志</t>
  </si>
  <si>
    <t>（社）日本道路協会</t>
  </si>
  <si>
    <t>－</t>
  </si>
  <si>
    <t>松林豊</t>
  </si>
  <si>
    <t>湯浅直美</t>
  </si>
  <si>
    <t>関本義秀</t>
  </si>
  <si>
    <t>東京大学空間情報科学研究センター</t>
  </si>
  <si>
    <t>第27回日本道路会議論文集</t>
  </si>
  <si>
    <t>渡辺完弥</t>
  </si>
  <si>
    <t>3次元地形データの標準化に関する取り組み</t>
  </si>
  <si>
    <t>道路工事完成図等の道路管理業務での活用方法について</t>
  </si>
  <si>
    <t>田中洋一</t>
  </si>
  <si>
    <t>Cycle Slip Detection in Kinematic GPS with a Jerk Modelof Land 
Vehicles</t>
  </si>
  <si>
    <t>2007.11</t>
  </si>
  <si>
    <t>青木利幸</t>
  </si>
  <si>
    <t>（株）日立製作所</t>
  </si>
  <si>
    <t>一木友和</t>
  </si>
  <si>
    <t>谷川原誠</t>
  </si>
  <si>
    <t>（株）日立産機システム</t>
  </si>
  <si>
    <t>杉本末雄</t>
  </si>
  <si>
    <t>久保幸広</t>
  </si>
  <si>
    <t>建設の施工企画</t>
  </si>
  <si>
    <t>(社)日本建設機械化協会</t>
  </si>
  <si>
    <t>道路の走りやすさをカーナビ・WEBでの経路検索に活かす
-官民共同研究の紹介-</t>
  </si>
  <si>
    <t>NPO法人　ITS JAMAN</t>
  </si>
  <si>
    <t>CD-ROM</t>
  </si>
  <si>
    <t>第25回建設マネジメント問題に関する研究発表・討論会講演集</t>
  </si>
  <si>
    <t>安谷覚</t>
  </si>
  <si>
    <t>大臣官房技術調査課</t>
  </si>
  <si>
    <t>経営情報学会</t>
  </si>
  <si>
    <t>東京大学</t>
  </si>
  <si>
    <t>上山智士</t>
  </si>
  <si>
    <t>測量者のためのビジネス情報ファイル</t>
  </si>
  <si>
    <t>(社)日本測量協会</t>
  </si>
  <si>
    <t>2008版</t>
  </si>
  <si>
    <t>トータルステーションを用いた出来形管理について</t>
  </si>
  <si>
    <t>建設機械</t>
  </si>
  <si>
    <t>日本工業出版（株）</t>
  </si>
  <si>
    <t>田中　洋一</t>
  </si>
  <si>
    <t>高度情報化研究センター情報基盤研究室</t>
  </si>
  <si>
    <t>第20回ふゆトピア研究発表会発表論文集</t>
  </si>
  <si>
    <t>2008ふゆトピア・フェア実行委員会</t>
  </si>
  <si>
    <t>高度情報化研究センター
高度道路交通システム研究室</t>
  </si>
  <si>
    <t>交通工学</t>
  </si>
  <si>
    <t>平沢　隆之</t>
  </si>
  <si>
    <t>（社）自動車技術会
学術講演会前刷集</t>
  </si>
  <si>
    <t>奥田 泰雄</t>
  </si>
  <si>
    <t>大橋 征幹</t>
  </si>
  <si>
    <t>総合技術政策研究センター 評価システム研究室</t>
  </si>
  <si>
    <t>神田 順</t>
  </si>
  <si>
    <t>東京大学　教授</t>
  </si>
  <si>
    <t>河川研究部海岸研究室</t>
  </si>
  <si>
    <t>(株)エコー</t>
  </si>
  <si>
    <t>(株)アイ・エヌ・エー</t>
  </si>
  <si>
    <t>(財）土木研究センター</t>
  </si>
  <si>
    <t>(有)海岸研究室</t>
  </si>
  <si>
    <t>(株)アルファ水工コンサルタンツ</t>
  </si>
  <si>
    <t>気候変動に対応可能な長期的沿岸防災計画に向けた地域特性分析</t>
  </si>
  <si>
    <t>野口　賢二</t>
  </si>
  <si>
    <t>海洋開発論文集</t>
  </si>
  <si>
    <t>福濱　方哉</t>
  </si>
  <si>
    <t>五味　久昭</t>
  </si>
  <si>
    <t>パシフィックコンサルタンツ(株)</t>
  </si>
  <si>
    <t>五十嵐竜行</t>
  </si>
  <si>
    <t>板橋　直樹</t>
  </si>
  <si>
    <t>鈴木　純平</t>
  </si>
  <si>
    <t>内湾を対象としたリアルタイム波浪予測システムの開発</t>
  </si>
  <si>
    <t>加藤　史訓</t>
  </si>
  <si>
    <t>橋本　典明</t>
  </si>
  <si>
    <t>九州大学</t>
  </si>
  <si>
    <t>三嶋　宣明</t>
  </si>
  <si>
    <t>(財)日本気象協会</t>
  </si>
  <si>
    <t>松藤絵理子</t>
  </si>
  <si>
    <t>宇都宮好博</t>
  </si>
  <si>
    <t>海岸保全施設による環境影響の予測・評価について</t>
  </si>
  <si>
    <t>蒋　勤</t>
  </si>
  <si>
    <t>佐藤　隆</t>
  </si>
  <si>
    <t>いであ(株)</t>
  </si>
  <si>
    <t>砂浜の機能と変形予測</t>
  </si>
  <si>
    <t>福濱　方哉</t>
  </si>
  <si>
    <t>(財)土木研究センター</t>
  </si>
  <si>
    <t>山田　浩次</t>
  </si>
  <si>
    <t>養浜工法の洗練に向けた取り組み</t>
  </si>
  <si>
    <t>等深線変化モデルを用いた潮位上昇が海岸侵食に与える影響予測手法</t>
  </si>
  <si>
    <t>笹岡　信吾</t>
  </si>
  <si>
    <t>確率台風モデルによる近年の台風特性解析手法に関する検討</t>
  </si>
  <si>
    <t>第62回年次学術講演会講演概要集</t>
  </si>
  <si>
    <t>(社)土木学会</t>
  </si>
  <si>
    <t>鈴山　勝之</t>
  </si>
  <si>
    <t>堤防高を考慮した実効的な津波被害想定手法</t>
  </si>
  <si>
    <t>加藤　史訓</t>
  </si>
  <si>
    <t>海岸工学論文集</t>
  </si>
  <si>
    <t>第54巻</t>
  </si>
  <si>
    <t>藤井　裕之</t>
  </si>
  <si>
    <t>高木　利光</t>
  </si>
  <si>
    <t>児玉　敏雄</t>
  </si>
  <si>
    <t>2006年10月上旬の茨城沿岸高潮の発生要因</t>
  </si>
  <si>
    <t>信岡　尚道</t>
  </si>
  <si>
    <t>茨城大学</t>
  </si>
  <si>
    <t>2007.10</t>
  </si>
  <si>
    <t>武若　聡</t>
  </si>
  <si>
    <t>筑波大学</t>
  </si>
  <si>
    <t>松浦　健郎</t>
  </si>
  <si>
    <t>茨城県</t>
  </si>
  <si>
    <t>養浜材料の質の評価に向けた養浜と海浜の変形に関する模型実験</t>
  </si>
  <si>
    <t>高知海岸南国工区の離岸堤等の長期的効果に関する考察</t>
  </si>
  <si>
    <t>和田　一範</t>
  </si>
  <si>
    <t>土木研究所</t>
  </si>
  <si>
    <t>岩見　洋一</t>
  </si>
  <si>
    <t>四国地方整備局</t>
  </si>
  <si>
    <t>向岸流の制御により局所洗掘防止を図る人工リーフの開発</t>
  </si>
  <si>
    <t>山本　学</t>
  </si>
  <si>
    <t>福井県</t>
  </si>
  <si>
    <t>宇多　高明</t>
  </si>
  <si>
    <t>石川　仁憲</t>
  </si>
  <si>
    <t>星上　幸良</t>
  </si>
  <si>
    <t>(株)国際航業</t>
  </si>
  <si>
    <t>堤内地におけるハード対策の津波被害軽減効果</t>
  </si>
  <si>
    <t>津波に対する施設安全性評価の考え方</t>
  </si>
  <si>
    <t>海岸</t>
  </si>
  <si>
    <t>(社)全国海岸協会</t>
  </si>
  <si>
    <t>バングラデシュ　サイクロン・シドル災害現地調査について</t>
  </si>
  <si>
    <t>吉田　大</t>
  </si>
  <si>
    <t>都市防災研究室</t>
  </si>
  <si>
    <t>飯田直彦</t>
  </si>
  <si>
    <t>自治体の政策評価からみた建築指導行政の課題</t>
  </si>
  <si>
    <t>都市計画は機能しているかー実効性のある制度改革へ向けてー</t>
  </si>
  <si>
    <t>2007年度日本建築学会大会（九州）都市計画部門パネルディスカッション資料</t>
  </si>
  <si>
    <t>(社）日本建築学会</t>
  </si>
  <si>
    <t>住環境ビジョンの再構築ー解読と方法論の統合に向けてー</t>
  </si>
  <si>
    <t>将来像がみえにくい住工混在地区での住環境ビジョンと実現手法の検討例</t>
  </si>
  <si>
    <t>2007年度日本建築学会大会（九州）建築法制部門研究協議会資料</t>
  </si>
  <si>
    <t>(社)日本建築学会</t>
  </si>
  <si>
    <t>集団規定の性能規定化の可能性を探るーまちの性能からのアプローチー</t>
  </si>
  <si>
    <t>市街地環境を制御する仕組みからみた集団規定を性能規定化する意味</t>
  </si>
  <si>
    <t>シンポジウム資料</t>
  </si>
  <si>
    <t>建築ストック対策の費用と効果を探る
～定期報告事務、違反指導業務及び改修支援業務を例に～</t>
  </si>
  <si>
    <t>大型書店における積載可燃物の燃焼発熱性状</t>
  </si>
  <si>
    <t>都市研究部都市開発研究室</t>
  </si>
  <si>
    <t>日本火災学会平成19年度研究発表会概要集</t>
  </si>
  <si>
    <t>(社)日本火災学会</t>
  </si>
  <si>
    <t>「つくば市敷地制限条例」に見る敷地台帳の運用</t>
  </si>
  <si>
    <t>河中　俊</t>
  </si>
  <si>
    <t>都市研究部都市開発研究室</t>
  </si>
  <si>
    <t>大会学術講演梗概集 F-1</t>
  </si>
  <si>
    <t>東京臨海・都心部におけるヒートアイランド現象の実測調査と数値計算　その13　市街地改造の効果に関するケーススタディ</t>
  </si>
  <si>
    <t>鍵屋浩司</t>
  </si>
  <si>
    <t>日本建築学会2007年度大会（九州)学術講演梗概集</t>
  </si>
  <si>
    <t>環境工学Ⅰ</t>
  </si>
  <si>
    <t>大橋征幹
他</t>
  </si>
  <si>
    <t>総合技術政策研究センター評価システム研究室</t>
  </si>
  <si>
    <t>東京臨海・都心部におけるヒートアイランド現象の実測調査と数値計算　その14　日本橋川周辺の風洞実験</t>
  </si>
  <si>
    <t>鍵屋浩司
他</t>
  </si>
  <si>
    <t>東京臨海・都心部におけるヒートアイランド現象の実測調査と数値計算　その15　東京駅周辺の風洞実験</t>
  </si>
  <si>
    <t>東京臨海・都心部におけるヒートアイランド現象の実測調査と数値計算　その18　再開発後ケースの計算結果</t>
  </si>
  <si>
    <t>東京駅周辺における海風の空調負荷低減効果に関する研究　その１　実測概要と気象状況</t>
  </si>
  <si>
    <t>東京駅周辺における海風の空調負荷低減効果に関する研究　その２　海風の冷凍機容量換算による評価</t>
  </si>
  <si>
    <t>東京駅周辺における海風の空調負荷低減効果に関する研究　その３　海風の空調負荷削減量の検証</t>
  </si>
  <si>
    <t>環境性能の定量的評価に基づいた住環境整備</t>
  </si>
  <si>
    <t>勝又済</t>
  </si>
  <si>
    <t>都市研究部都市開発研究室</t>
  </si>
  <si>
    <t>2007年度日本建築学会大会（九州）都市計画部門パネルディスカッション資料
住環境ビジョンの再構築 －解読と方法論の統合に向けて－</t>
  </si>
  <si>
    <t>市街地の採光環境の性能基準に関する基礎的研究（その１）
建物形態・隣棟間隔と壁面照度の関係の定量的分析</t>
  </si>
  <si>
    <t>日本建築学会2007年度大会(九州)学術講演梗概集</t>
  </si>
  <si>
    <t>(社)日本建築学会</t>
  </si>
  <si>
    <t>2007.8</t>
  </si>
  <si>
    <t>石井儀光</t>
  </si>
  <si>
    <t>都市研究部都市計画研究室</t>
  </si>
  <si>
    <t>三木保弘</t>
  </si>
  <si>
    <t>住宅研究部住環境計画研究室</t>
  </si>
  <si>
    <t>澤地孝男</t>
  </si>
  <si>
    <t>建築研究部建築新技術研究官</t>
  </si>
  <si>
    <t>他</t>
  </si>
  <si>
    <t>市街地再開発</t>
  </si>
  <si>
    <t>(社)全国市街地再開発協会</t>
  </si>
  <si>
    <t>都市研究部都市防災研究室</t>
  </si>
  <si>
    <t>竹谷修一</t>
  </si>
  <si>
    <t>都市研究部
都市開発研究室</t>
  </si>
  <si>
    <t>技術報告集</t>
  </si>
  <si>
    <t>(社)日本建築学会</t>
  </si>
  <si>
    <t>皇居周辺における風の暑熱緩和効果に関する研究</t>
  </si>
  <si>
    <t>鍵屋　浩司</t>
  </si>
  <si>
    <t>2007年度関東支部研究発表会　研究報告集Ⅰ</t>
  </si>
  <si>
    <t>皇居周辺における暑熱環境の実測と体感アンケートによる比較研究</t>
  </si>
  <si>
    <t>2007.10</t>
  </si>
  <si>
    <t>前　総合技術政策研究センター
建設マネジメント技術研究室</t>
  </si>
  <si>
    <t>公共工事における総合評価方式活用検討委員会報告－総合評価方式適用の考え方－について</t>
  </si>
  <si>
    <t>総合技術政策研究センター
建設マネジメント技術研究室</t>
  </si>
  <si>
    <t>月刊建設</t>
  </si>
  <si>
    <t>（社）全日本建設技術協会</t>
  </si>
  <si>
    <t>総合評価方式適用の考え方について－公共工事における総合評価方式活用検討委員会報告－</t>
  </si>
  <si>
    <t>建設マネジメント技術</t>
  </si>
  <si>
    <t>（財）経済調査会</t>
  </si>
  <si>
    <t>建設コンサルタント業務発注への総合評価方式の導入について</t>
  </si>
  <si>
    <t>重高　浩一</t>
  </si>
  <si>
    <t>第62回年次学術講演会</t>
  </si>
  <si>
    <t>CD-ROM</t>
  </si>
  <si>
    <t>佐藤　志倫</t>
  </si>
  <si>
    <t>溝口　宏樹</t>
  </si>
  <si>
    <t>村上　和夫</t>
  </si>
  <si>
    <t>前　東北地方整備局
企画部
技術管理課</t>
  </si>
  <si>
    <t>国土交通省における総合評価方式の実施状況について</t>
  </si>
  <si>
    <t>堤　達也</t>
  </si>
  <si>
    <t>計画検討手続きの適切性確保に関する難しさ－行政の住民参加担当者育成の観点から－</t>
  </si>
  <si>
    <t>総合評価方式による詳細設計業務等の入札に関する考察</t>
  </si>
  <si>
    <t>第25回建設マネジメント問題に関する研究発表・討論会</t>
  </si>
  <si>
    <t>（社）土木学会　建設マネジメント委員会</t>
  </si>
  <si>
    <t>毛利　淳二</t>
  </si>
  <si>
    <t>公共工事の総合評価方式における除算方式と加算方式の比較～試行事例を通じて～</t>
  </si>
  <si>
    <t>四国地方整備局企画部</t>
  </si>
  <si>
    <t>前　四国地方整備局企画部</t>
  </si>
  <si>
    <t>国土交通省における総合評価方式の実施状況の分析について</t>
  </si>
  <si>
    <t>胆沢ダムにおけるCM方式の効果・課題に関する考察</t>
  </si>
  <si>
    <t>東北地方整備局胆沢ダム工事事務所</t>
  </si>
  <si>
    <t>我が国の社会資本整備への紛争解決手法の適用の考え方に関する一考察</t>
  </si>
  <si>
    <t>設計VEの活用・普及方策に関する一考察</t>
  </si>
  <si>
    <t>建設マネジメント研究論文集</t>
  </si>
  <si>
    <t>公共工事における総合評価方式の変遷と今後の課題について</t>
  </si>
  <si>
    <t>総合評価方式において求められる技術者像について</t>
  </si>
  <si>
    <t>（社）全国土木施工管理技士会連合会</t>
  </si>
  <si>
    <t>公共工事における総合評価方式の実施状況の分析</t>
  </si>
  <si>
    <t>「国土交通省直轄工事の建設生産システムにおける発注者責任に関する懇談会」の１９年度の検討状況について－「企業評価専門部会」および「品質確保専門部会」－</t>
  </si>
  <si>
    <t>鹿野島　秀行</t>
  </si>
  <si>
    <t>機会学会第16回交通・物流部門大会Translog2007</t>
  </si>
  <si>
    <t>実施報告　スマートウェイ2007デモ
～次世代ITSサービス実現に向けた取り組み～</t>
  </si>
  <si>
    <t>山田　篤司</t>
  </si>
  <si>
    <t>自動車技術</t>
  </si>
  <si>
    <t>（社）自動車技術会</t>
  </si>
  <si>
    <t>Vol.61
No.12</t>
  </si>
  <si>
    <t>2007.12</t>
  </si>
  <si>
    <t>スマートウェイ2007デモ
～始まる！次世代ITSサービス～</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</si>
</sst>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p\ 0"/>
    <numFmt numFmtId="182" formatCode="0.00_);[Red]\(0.00\)"/>
    <numFmt numFmtId="183" formatCode="0.0"/>
    <numFmt numFmtId="184" formatCode="0_ "/>
    <numFmt numFmtId="185" formatCode="yyyy&quot;年&quot;m&quot;月&quot;;@"/>
    <numFmt numFmtId="186" formatCode="0.0_);[Red]\(0.0\)"/>
    <numFmt numFmtId="187" formatCode="0.0_ "/>
    <numFmt numFmtId="188" formatCode="0_);[Red]\(0\)"/>
    <numFmt numFmtId="189" formatCode="0.00;_섆"/>
  </numFmts>
  <fonts count="18">
    <font>
      <sz val="10"/>
      <name val="ＭＳ Ｐゴシック"/>
      <family val="3"/>
    </font>
    <font>
      <sz val="11"/>
      <name val="ＭＳ Ｐゴシック"/>
      <family val="3"/>
    </font>
    <font>
      <sz val="6"/>
      <name val="ＭＳ Ｐゴシック"/>
      <family val="3"/>
    </font>
    <font>
      <sz val="10"/>
      <name val="ＭＳ 明朝"/>
      <family val="1"/>
    </font>
    <font>
      <sz val="11"/>
      <name val="ＭＳ 明朝"/>
      <family val="1"/>
    </font>
    <font>
      <u val="single"/>
      <sz val="10"/>
      <color indexed="12"/>
      <name val="ＭＳ Ｐゴシック"/>
      <family val="3"/>
    </font>
    <font>
      <u val="single"/>
      <sz val="10"/>
      <color indexed="36"/>
      <name val="ＭＳ Ｐゴシック"/>
      <family val="3"/>
    </font>
    <font>
      <sz val="10"/>
      <color indexed="10"/>
      <name val="ＭＳ 明朝"/>
      <family val="1"/>
    </font>
    <font>
      <sz val="10"/>
      <name val="ＭＳ ゴシック"/>
      <family val="3"/>
    </font>
    <font>
      <sz val="14"/>
      <name val="ＭＳ 明朝"/>
      <family val="1"/>
    </font>
    <font>
      <sz val="24"/>
      <name val="ＭＳ Ｐゴシック"/>
      <family val="3"/>
    </font>
    <font>
      <sz val="36"/>
      <name val="ＭＳ 明朝"/>
      <family val="1"/>
    </font>
    <font>
      <sz val="10"/>
      <color indexed="8"/>
      <name val="ＭＳ 明朝"/>
      <family val="1"/>
    </font>
    <font>
      <sz val="10"/>
      <color indexed="63"/>
      <name val="ＭＳ 明朝"/>
      <family val="1"/>
    </font>
    <font>
      <i/>
      <sz val="10"/>
      <color indexed="8"/>
      <name val="ＭＳ 明朝"/>
      <family val="1"/>
    </font>
    <font>
      <sz val="10.5"/>
      <name val="ＭＳ 明朝"/>
      <family val="1"/>
    </font>
    <font>
      <sz val="10.5"/>
      <color indexed="8"/>
      <name val="ＭＳ 明朝"/>
      <family val="1"/>
    </font>
    <font>
      <sz val="10"/>
      <name val="Century"/>
      <family val="1"/>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39">
    <border>
      <left/>
      <right/>
      <top/>
      <bottom/>
      <diagonal/>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style="thin"/>
      <bottom>
        <color indexed="63"/>
      </bottom>
    </border>
    <border>
      <left style="thin">
        <color indexed="8"/>
      </left>
      <right style="thin">
        <color indexed="8"/>
      </right>
      <top>
        <color indexed="63"/>
      </top>
      <bottom style="thin"/>
    </border>
    <border>
      <left style="thin">
        <color indexed="8"/>
      </left>
      <right style="thin">
        <color indexed="8"/>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dashed"/>
      <bottom style="dashed"/>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dashed"/>
    </border>
    <border>
      <left style="thin">
        <color indexed="8"/>
      </left>
      <right>
        <color indexed="63"/>
      </right>
      <top>
        <color indexed="63"/>
      </top>
      <bottom>
        <color indexed="63"/>
      </bottom>
    </border>
    <border>
      <left>
        <color indexed="63"/>
      </left>
      <right style="thin"/>
      <top style="thin"/>
      <bottom style="thin"/>
    </border>
    <border>
      <left>
        <color indexed="63"/>
      </left>
      <right style="thin"/>
      <top style="double"/>
      <bottom style="thin"/>
    </border>
    <border>
      <left style="thin"/>
      <right style="thin"/>
      <top style="double"/>
      <bottom style="thin"/>
    </border>
    <border>
      <left style="thin"/>
      <right>
        <color indexed="63"/>
      </right>
      <top style="double"/>
      <bottom style="thin"/>
    </border>
    <border>
      <left>
        <color indexed="63"/>
      </left>
      <right>
        <color indexed="63"/>
      </right>
      <top>
        <color indexed="63"/>
      </top>
      <bottom style="hair"/>
    </border>
    <border>
      <left>
        <color indexed="63"/>
      </left>
      <right style="thin">
        <color indexed="8"/>
      </right>
      <top>
        <color indexed="63"/>
      </top>
      <bottom style="thin"/>
    </border>
    <border>
      <left>
        <color indexed="63"/>
      </left>
      <right style="thin">
        <color indexed="8"/>
      </right>
      <top>
        <color indexed="63"/>
      </top>
      <bottom>
        <color indexed="63"/>
      </bottom>
    </border>
    <border>
      <left>
        <color indexed="63"/>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color indexed="63"/>
      </right>
      <top style="double">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bottom>
        <color indexed="63"/>
      </bottom>
    </border>
    <border>
      <left style="thin">
        <color indexed="8"/>
      </left>
      <right style="thin"/>
      <top>
        <color indexed="63"/>
      </top>
      <bottom>
        <color indexed="63"/>
      </bottom>
    </border>
    <border>
      <left style="thin"/>
      <right style="thin"/>
      <top>
        <color indexed="63"/>
      </top>
      <bottom style="hair"/>
    </border>
    <border>
      <left style="thin">
        <color indexed="8"/>
      </left>
      <right>
        <color indexed="63"/>
      </right>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 fillId="0" borderId="0">
      <alignment/>
      <protection/>
    </xf>
    <xf numFmtId="0" fontId="8" fillId="0" borderId="0">
      <alignment/>
      <protection/>
    </xf>
    <xf numFmtId="0" fontId="1" fillId="0" borderId="0">
      <alignment vertical="center"/>
      <protection/>
    </xf>
    <xf numFmtId="0" fontId="6" fillId="0" borderId="0" applyNumberFormat="0" applyFill="0" applyBorder="0" applyAlignment="0" applyProtection="0"/>
  </cellStyleXfs>
  <cellXfs count="636">
    <xf numFmtId="0" fontId="0" fillId="0" borderId="0" xfId="0" applyAlignment="1">
      <alignment/>
    </xf>
    <xf numFmtId="0" fontId="3" fillId="0" borderId="0" xfId="21" applyFont="1" applyFill="1" applyBorder="1" applyAlignment="1">
      <alignment horizontal="left" vertical="top" wrapText="1"/>
      <protection/>
    </xf>
    <xf numFmtId="0" fontId="3" fillId="0" borderId="0" xfId="21" applyFont="1" applyFill="1" applyAlignment="1">
      <alignment vertical="top" wrapText="1"/>
      <protection/>
    </xf>
    <xf numFmtId="0" fontId="3" fillId="0" borderId="0" xfId="21" applyFont="1" applyFill="1" applyBorder="1" applyAlignment="1">
      <alignment vertical="top" wrapText="1"/>
      <protection/>
    </xf>
    <xf numFmtId="0" fontId="3" fillId="0" borderId="0" xfId="21" applyFont="1" applyFill="1" applyBorder="1" applyAlignment="1">
      <alignment horizontal="center" vertical="top" wrapText="1"/>
      <protection/>
    </xf>
    <xf numFmtId="0" fontId="4" fillId="0" borderId="0" xfId="21" applyFont="1" applyFill="1" applyBorder="1" applyAlignment="1">
      <alignment vertical="top" wrapText="1"/>
      <protection/>
    </xf>
    <xf numFmtId="0" fontId="4" fillId="0" borderId="0" xfId="21" applyFont="1" applyFill="1" applyAlignment="1">
      <alignment vertical="top" wrapText="1"/>
      <protection/>
    </xf>
    <xf numFmtId="0" fontId="3" fillId="0" borderId="0" xfId="21" applyFont="1" applyFill="1" applyBorder="1" applyAlignment="1">
      <alignment horizontal="left" vertical="top"/>
      <protection/>
    </xf>
    <xf numFmtId="0" fontId="9" fillId="0" borderId="0" xfId="21" applyFont="1" applyFill="1" applyBorder="1" applyAlignment="1">
      <alignment vertical="top" wrapText="1"/>
      <protection/>
    </xf>
    <xf numFmtId="0" fontId="11" fillId="0" borderId="0" xfId="21" applyFont="1" applyFill="1" applyBorder="1" applyAlignment="1">
      <alignment vertical="top" wrapText="1"/>
      <protection/>
    </xf>
    <xf numFmtId="0" fontId="11" fillId="0" borderId="0" xfId="21" applyFont="1" applyFill="1" applyBorder="1" applyAlignment="1">
      <alignment horizontal="center" vertical="top" wrapText="1"/>
      <protection/>
    </xf>
    <xf numFmtId="0" fontId="11" fillId="0" borderId="0" xfId="21" applyFont="1" applyFill="1" applyBorder="1" applyAlignment="1">
      <alignment horizontal="left" vertical="top"/>
      <protection/>
    </xf>
    <xf numFmtId="0" fontId="11" fillId="0" borderId="0" xfId="21" applyFont="1" applyFill="1" applyAlignment="1">
      <alignment vertical="top" wrapText="1"/>
      <protection/>
    </xf>
    <xf numFmtId="0" fontId="4" fillId="0" borderId="0" xfId="21" applyFont="1" applyFill="1" applyBorder="1" applyAlignment="1">
      <alignment horizontal="center" vertical="top" wrapText="1"/>
      <protection/>
    </xf>
    <xf numFmtId="0" fontId="4" fillId="0" borderId="0" xfId="21" applyFont="1" applyFill="1" applyBorder="1" applyAlignment="1">
      <alignment horizontal="left" vertical="top"/>
      <protection/>
    </xf>
    <xf numFmtId="0" fontId="11" fillId="0" borderId="0" xfId="21" applyFont="1" applyFill="1" applyBorder="1" applyAlignment="1">
      <alignment vertical="top"/>
      <protection/>
    </xf>
    <xf numFmtId="0" fontId="11" fillId="0" borderId="0" xfId="21" applyFont="1" applyFill="1" applyBorder="1" applyAlignment="1">
      <alignment horizontal="center" vertical="top"/>
      <protection/>
    </xf>
    <xf numFmtId="0" fontId="11" fillId="0" borderId="0" xfId="21" applyFont="1" applyFill="1" applyAlignment="1">
      <alignment vertical="top"/>
      <protection/>
    </xf>
    <xf numFmtId="0" fontId="3" fillId="0" borderId="1" xfId="21" applyFont="1" applyBorder="1" applyAlignment="1">
      <alignment vertical="top" wrapText="1"/>
      <protection/>
    </xf>
    <xf numFmtId="0" fontId="3" fillId="0" borderId="2" xfId="21" applyFont="1" applyFill="1" applyBorder="1" applyAlignment="1">
      <alignment vertical="top" wrapText="1"/>
      <protection/>
    </xf>
    <xf numFmtId="0" fontId="3" fillId="0" borderId="3" xfId="21" applyFont="1" applyFill="1" applyBorder="1" applyAlignment="1">
      <alignment vertical="top" wrapText="1"/>
      <protection/>
    </xf>
    <xf numFmtId="0" fontId="3" fillId="0" borderId="4" xfId="21" applyFont="1" applyBorder="1" applyAlignment="1">
      <alignment vertical="top" wrapText="1"/>
      <protection/>
    </xf>
    <xf numFmtId="0" fontId="3" fillId="0" borderId="5" xfId="21" applyFont="1" applyFill="1" applyBorder="1" applyAlignment="1">
      <alignment vertical="top" wrapText="1"/>
      <protection/>
    </xf>
    <xf numFmtId="0" fontId="3" fillId="0" borderId="6" xfId="21" applyFont="1" applyBorder="1" applyAlignment="1">
      <alignment vertical="top" wrapText="1"/>
      <protection/>
    </xf>
    <xf numFmtId="0" fontId="3" fillId="0" borderId="3" xfId="21" applyFont="1" applyBorder="1" applyAlignment="1">
      <alignment vertical="top" wrapText="1"/>
      <protection/>
    </xf>
    <xf numFmtId="0" fontId="3" fillId="0" borderId="7" xfId="0" applyFont="1" applyBorder="1" applyAlignment="1">
      <alignment vertical="top" wrapText="1"/>
    </xf>
    <xf numFmtId="0" fontId="3" fillId="0" borderId="8" xfId="21" applyFont="1" applyFill="1" applyBorder="1" applyAlignment="1">
      <alignment vertical="top" wrapText="1"/>
      <protection/>
    </xf>
    <xf numFmtId="0" fontId="3" fillId="0" borderId="8" xfId="0" applyFont="1" applyFill="1" applyBorder="1" applyAlignment="1">
      <alignment vertical="top" wrapText="1"/>
    </xf>
    <xf numFmtId="0" fontId="3" fillId="0" borderId="4" xfId="0" applyFont="1" applyBorder="1" applyAlignment="1">
      <alignment vertical="top" wrapText="1"/>
    </xf>
    <xf numFmtId="0" fontId="3" fillId="0" borderId="4" xfId="21" applyFont="1" applyFill="1" applyBorder="1" applyAlignment="1">
      <alignment vertical="top" wrapText="1"/>
      <protection/>
    </xf>
    <xf numFmtId="0" fontId="3" fillId="0" borderId="7" xfId="21" applyFont="1" applyFill="1" applyBorder="1" applyAlignment="1">
      <alignment vertical="top" wrapText="1"/>
      <protection/>
    </xf>
    <xf numFmtId="0" fontId="3" fillId="0" borderId="9" xfId="21" applyFont="1" applyFill="1" applyBorder="1" applyAlignment="1">
      <alignment vertical="top" wrapText="1"/>
      <protection/>
    </xf>
    <xf numFmtId="0" fontId="3" fillId="0" borderId="7" xfId="21" applyFont="1" applyBorder="1" applyAlignment="1">
      <alignment vertical="top" wrapText="1"/>
      <protection/>
    </xf>
    <xf numFmtId="0" fontId="3" fillId="0" borderId="7" xfId="22" applyFont="1" applyBorder="1" applyAlignment="1">
      <alignment vertical="top" wrapText="1"/>
      <protection/>
    </xf>
    <xf numFmtId="0" fontId="3" fillId="0" borderId="10" xfId="21" applyFont="1" applyBorder="1" applyAlignment="1">
      <alignment vertical="top" wrapText="1"/>
      <protection/>
    </xf>
    <xf numFmtId="0" fontId="3" fillId="0" borderId="4" xfId="0" applyFont="1" applyFill="1" applyBorder="1" applyAlignment="1">
      <alignment vertical="top" wrapText="1"/>
    </xf>
    <xf numFmtId="0" fontId="3" fillId="0" borderId="7" xfId="21" applyFont="1" applyFill="1" applyBorder="1" applyAlignment="1">
      <alignment horizontal="center" vertical="top" wrapText="1"/>
      <protection/>
    </xf>
    <xf numFmtId="0" fontId="3" fillId="0" borderId="0" xfId="21" applyFont="1" applyBorder="1" applyAlignment="1">
      <alignment vertical="top" wrapText="1"/>
      <protection/>
    </xf>
    <xf numFmtId="0" fontId="3" fillId="0" borderId="7" xfId="0" applyFont="1" applyFill="1" applyBorder="1" applyAlignment="1">
      <alignment vertical="top" wrapText="1"/>
    </xf>
    <xf numFmtId="0" fontId="3" fillId="0" borderId="4" xfId="21" applyFont="1" applyFill="1" applyBorder="1" applyAlignment="1">
      <alignment horizontal="center" vertical="top" wrapText="1"/>
      <protection/>
    </xf>
    <xf numFmtId="0" fontId="3" fillId="0" borderId="11" xfId="21" applyFont="1" applyBorder="1" applyAlignment="1">
      <alignment vertical="top" wrapText="1"/>
      <protection/>
    </xf>
    <xf numFmtId="0" fontId="3" fillId="0" borderId="12" xfId="0" applyFont="1" applyFill="1" applyBorder="1" applyAlignment="1">
      <alignment vertical="top" wrapText="1"/>
    </xf>
    <xf numFmtId="0" fontId="3" fillId="0" borderId="9" xfId="0" applyFont="1" applyFill="1" applyBorder="1" applyAlignment="1">
      <alignment vertical="top" wrapText="1"/>
    </xf>
    <xf numFmtId="0" fontId="3" fillId="0" borderId="9" xfId="21" applyFont="1" applyFill="1" applyBorder="1" applyAlignment="1">
      <alignment horizontal="center" vertical="top" wrapText="1"/>
      <protection/>
    </xf>
    <xf numFmtId="0" fontId="3" fillId="0" borderId="13" xfId="21" applyFont="1" applyBorder="1" applyAlignment="1">
      <alignment vertical="top" wrapText="1"/>
      <protection/>
    </xf>
    <xf numFmtId="0" fontId="3" fillId="0" borderId="4" xfId="21" applyFont="1" applyFill="1" applyBorder="1" applyAlignment="1">
      <alignment horizontal="left" vertical="top" wrapText="1"/>
      <protection/>
    </xf>
    <xf numFmtId="0" fontId="3" fillId="0" borderId="7" xfId="21" applyFont="1" applyFill="1" applyBorder="1" applyAlignment="1">
      <alignment horizontal="left" vertical="top" wrapText="1"/>
      <protection/>
    </xf>
    <xf numFmtId="0" fontId="3" fillId="0" borderId="0" xfId="0" applyFont="1" applyBorder="1" applyAlignment="1">
      <alignment horizontal="center" vertical="top" wrapText="1"/>
    </xf>
    <xf numFmtId="0" fontId="3" fillId="0" borderId="0" xfId="0" applyFont="1" applyBorder="1" applyAlignment="1">
      <alignment vertical="top" wrapText="1"/>
    </xf>
    <xf numFmtId="0" fontId="3" fillId="0" borderId="14" xfId="21" applyFont="1" applyBorder="1" applyAlignment="1">
      <alignment vertical="top" wrapText="1"/>
      <protection/>
    </xf>
    <xf numFmtId="0" fontId="3" fillId="0" borderId="8" xfId="21" applyFont="1" applyBorder="1" applyAlignment="1">
      <alignment vertical="top" wrapText="1"/>
      <protection/>
    </xf>
    <xf numFmtId="0" fontId="3" fillId="0" borderId="9" xfId="21" applyFont="1" applyBorder="1" applyAlignment="1">
      <alignment horizontal="left" vertical="top" wrapText="1"/>
      <protection/>
    </xf>
    <xf numFmtId="0" fontId="3" fillId="0" borderId="8" xfId="0" applyFont="1" applyBorder="1" applyAlignment="1">
      <alignment vertical="top" wrapText="1"/>
    </xf>
    <xf numFmtId="0" fontId="3" fillId="0" borderId="15" xfId="21" applyFont="1" applyBorder="1" applyAlignment="1">
      <alignment horizontal="left" vertical="top" wrapText="1"/>
      <protection/>
    </xf>
    <xf numFmtId="0" fontId="3" fillId="0" borderId="4" xfId="21" applyFont="1" applyBorder="1" applyAlignment="1">
      <alignment horizontal="left" vertical="top" wrapText="1"/>
      <protection/>
    </xf>
    <xf numFmtId="0" fontId="3" fillId="0" borderId="7" xfId="21" applyFont="1" applyBorder="1" applyAlignment="1">
      <alignment horizontal="left" vertical="top" wrapText="1"/>
      <protection/>
    </xf>
    <xf numFmtId="0" fontId="3" fillId="0" borderId="4" xfId="21" applyFont="1" applyBorder="1" applyAlignment="1">
      <alignment horizontal="center" vertical="top" wrapText="1"/>
      <protection/>
    </xf>
    <xf numFmtId="0" fontId="3" fillId="0" borderId="16" xfId="21" applyFont="1" applyBorder="1" applyAlignment="1">
      <alignment vertical="top" wrapText="1"/>
      <protection/>
    </xf>
    <xf numFmtId="0" fontId="3" fillId="0" borderId="0" xfId="21" applyFont="1" applyAlignment="1">
      <alignment vertical="top" wrapText="1"/>
      <protection/>
    </xf>
    <xf numFmtId="0" fontId="3" fillId="0" borderId="12" xfId="21" applyFont="1" applyBorder="1" applyAlignment="1">
      <alignment vertical="top" wrapText="1"/>
      <protection/>
    </xf>
    <xf numFmtId="0" fontId="3" fillId="0" borderId="9" xfId="21" applyFont="1" applyBorder="1" applyAlignment="1">
      <alignment vertical="top" wrapText="1"/>
      <protection/>
    </xf>
    <xf numFmtId="0" fontId="3" fillId="0" borderId="7" xfId="21" applyFont="1" applyBorder="1" applyAlignment="1">
      <alignment vertical="top"/>
      <protection/>
    </xf>
    <xf numFmtId="49" fontId="3" fillId="0" borderId="0" xfId="21" applyNumberFormat="1" applyFont="1" applyBorder="1" applyAlignment="1">
      <alignment horizontal="left" vertical="top" wrapText="1"/>
      <protection/>
    </xf>
    <xf numFmtId="0" fontId="3" fillId="0" borderId="13" xfId="21" applyFont="1" applyBorder="1" applyAlignment="1">
      <alignment horizontal="left" vertical="top" wrapText="1"/>
      <protection/>
    </xf>
    <xf numFmtId="0" fontId="3" fillId="0" borderId="16" xfId="21" applyFont="1" applyBorder="1" applyAlignment="1">
      <alignment horizontal="left" vertical="top" wrapText="1"/>
      <protection/>
    </xf>
    <xf numFmtId="0" fontId="3" fillId="0" borderId="0" xfId="21" applyFont="1" applyBorder="1" applyAlignment="1">
      <alignment horizontal="left" vertical="top" wrapText="1"/>
      <protection/>
    </xf>
    <xf numFmtId="0" fontId="3" fillId="0" borderId="0" xfId="21" applyFont="1" applyAlignment="1">
      <alignment horizontal="left" vertical="top" wrapText="1"/>
      <protection/>
    </xf>
    <xf numFmtId="0" fontId="3" fillId="0" borderId="10" xfId="21" applyFont="1" applyBorder="1" applyAlignment="1">
      <alignment horizontal="left" vertical="top" wrapText="1"/>
      <protection/>
    </xf>
    <xf numFmtId="0" fontId="3" fillId="0" borderId="9" xfId="0" applyFont="1" applyBorder="1" applyAlignment="1">
      <alignment vertical="top" wrapText="1"/>
    </xf>
    <xf numFmtId="0" fontId="3" fillId="0" borderId="12" xfId="21" applyFont="1" applyFill="1" applyBorder="1" applyAlignment="1">
      <alignment vertical="top" wrapText="1"/>
      <protection/>
    </xf>
    <xf numFmtId="0" fontId="3" fillId="0" borderId="17" xfId="21" applyFont="1" applyBorder="1" applyAlignment="1">
      <alignment vertical="top" wrapText="1"/>
      <protection/>
    </xf>
    <xf numFmtId="0" fontId="3" fillId="0" borderId="18" xfId="21" applyFont="1" applyBorder="1" applyAlignment="1">
      <alignment vertical="top" wrapText="1"/>
      <protection/>
    </xf>
    <xf numFmtId="0" fontId="3" fillId="0" borderId="8" xfId="0" applyFont="1" applyBorder="1" applyAlignment="1">
      <alignment vertical="top"/>
    </xf>
    <xf numFmtId="0" fontId="3" fillId="0" borderId="4" xfId="0" applyFont="1" applyBorder="1" applyAlignment="1">
      <alignment horizontal="left" vertical="top" wrapText="1"/>
    </xf>
    <xf numFmtId="0" fontId="3" fillId="0" borderId="7" xfId="0" applyFont="1" applyBorder="1" applyAlignment="1">
      <alignment horizontal="left" vertical="top" wrapText="1"/>
    </xf>
    <xf numFmtId="49" fontId="3" fillId="0" borderId="18" xfId="21" applyNumberFormat="1" applyFont="1" applyBorder="1" applyAlignment="1">
      <alignment horizontal="left" vertical="top" wrapText="1"/>
      <protection/>
    </xf>
    <xf numFmtId="0" fontId="3" fillId="0" borderId="0" xfId="21" applyFont="1" applyFill="1" applyAlignment="1">
      <alignment horizontal="left" vertical="top" wrapText="1"/>
      <protection/>
    </xf>
    <xf numFmtId="0" fontId="3" fillId="0" borderId="0" xfId="0" applyFont="1" applyFill="1" applyBorder="1" applyAlignment="1">
      <alignment vertical="top" wrapText="1"/>
    </xf>
    <xf numFmtId="0" fontId="3" fillId="0" borderId="4" xfId="21" applyFont="1" applyFill="1" applyBorder="1" applyAlignment="1">
      <alignment vertical="top"/>
      <protection/>
    </xf>
    <xf numFmtId="0" fontId="3" fillId="0" borderId="7" xfId="21" applyFont="1" applyFill="1" applyBorder="1" applyAlignment="1">
      <alignment vertical="top"/>
      <protection/>
    </xf>
    <xf numFmtId="0" fontId="3" fillId="0" borderId="18" xfId="21" applyFont="1" applyFill="1" applyBorder="1" applyAlignment="1">
      <alignment vertical="top" wrapText="1"/>
      <protection/>
    </xf>
    <xf numFmtId="0" fontId="3" fillId="0" borderId="17" xfId="21" applyFont="1" applyFill="1" applyBorder="1" applyAlignment="1">
      <alignment horizontal="left" vertical="top" wrapText="1"/>
      <protection/>
    </xf>
    <xf numFmtId="0" fontId="3" fillId="0" borderId="18" xfId="21" applyFont="1" applyFill="1" applyBorder="1" applyAlignment="1">
      <alignment horizontal="left" vertical="top" wrapText="1"/>
      <protection/>
    </xf>
    <xf numFmtId="0" fontId="3" fillId="0" borderId="8" xfId="21" applyFont="1" applyFill="1" applyBorder="1" applyAlignment="1">
      <alignment horizontal="left" vertical="top" wrapText="1"/>
      <protection/>
    </xf>
    <xf numFmtId="0" fontId="7" fillId="0" borderId="0" xfId="21" applyFont="1" applyBorder="1" applyAlignment="1">
      <alignment vertical="top" wrapText="1"/>
      <protection/>
    </xf>
    <xf numFmtId="0" fontId="3" fillId="0" borderId="7" xfId="21" applyFont="1" applyBorder="1" applyAlignment="1">
      <alignment horizontal="center" vertical="top" wrapText="1"/>
      <protection/>
    </xf>
    <xf numFmtId="0" fontId="3" fillId="0" borderId="15" xfId="21" applyFont="1" applyFill="1" applyBorder="1" applyAlignment="1">
      <alignment vertical="top" wrapText="1"/>
      <protection/>
    </xf>
    <xf numFmtId="0" fontId="3" fillId="0" borderId="9" xfId="21" applyFont="1" applyFill="1" applyBorder="1" applyAlignment="1">
      <alignment horizontal="left" vertical="top" wrapText="1"/>
      <protection/>
    </xf>
    <xf numFmtId="0" fontId="3" fillId="0" borderId="16" xfId="0" applyFont="1" applyBorder="1" applyAlignment="1">
      <alignment vertical="top"/>
    </xf>
    <xf numFmtId="0" fontId="3" fillId="0" borderId="16" xfId="0" applyFont="1" applyBorder="1" applyAlignment="1">
      <alignment horizontal="center" vertical="top" wrapText="1"/>
    </xf>
    <xf numFmtId="0" fontId="3" fillId="0" borderId="0" xfId="0" applyFont="1" applyAlignment="1">
      <alignment vertical="top" wrapText="1"/>
    </xf>
    <xf numFmtId="0" fontId="3" fillId="0" borderId="0" xfId="0" applyFont="1" applyBorder="1" applyAlignment="1">
      <alignment vertical="top"/>
    </xf>
    <xf numFmtId="0" fontId="3" fillId="0" borderId="11" xfId="0" applyFont="1" applyBorder="1" applyAlignment="1">
      <alignment vertical="top" wrapText="1"/>
    </xf>
    <xf numFmtId="0" fontId="3" fillId="0" borderId="8" xfId="22" applyFont="1" applyBorder="1" applyAlignment="1">
      <alignment vertical="top" wrapText="1"/>
      <protection/>
    </xf>
    <xf numFmtId="0" fontId="3" fillId="0" borderId="8" xfId="0" applyFont="1" applyBorder="1" applyAlignment="1">
      <alignment horizontal="left" vertical="top" wrapText="1"/>
    </xf>
    <xf numFmtId="0" fontId="3" fillId="0" borderId="7" xfId="22" applyFont="1" applyBorder="1" applyAlignment="1">
      <alignment horizontal="left" vertical="top" wrapText="1"/>
      <protection/>
    </xf>
    <xf numFmtId="0" fontId="3" fillId="0" borderId="18" xfId="22" applyFont="1" applyBorder="1" applyAlignment="1">
      <alignment horizontal="left" vertical="top" wrapText="1"/>
      <protection/>
    </xf>
    <xf numFmtId="0" fontId="3" fillId="0" borderId="18" xfId="21" applyNumberFormat="1" applyFont="1" applyBorder="1" applyAlignment="1">
      <alignment horizontal="left" vertical="top" wrapText="1"/>
      <protection/>
    </xf>
    <xf numFmtId="0" fontId="3" fillId="0" borderId="18" xfId="21" applyFont="1" applyBorder="1" applyAlignment="1">
      <alignment horizontal="left" vertical="top" wrapText="1"/>
      <protection/>
    </xf>
    <xf numFmtId="0" fontId="3" fillId="0" borderId="12" xfId="0" applyFont="1" applyFill="1" applyBorder="1" applyAlignment="1">
      <alignment horizontal="left" vertical="top" wrapText="1"/>
    </xf>
    <xf numFmtId="0" fontId="3" fillId="0" borderId="19" xfId="21" applyFont="1" applyFill="1" applyBorder="1" applyAlignment="1">
      <alignment horizontal="left" vertical="top" wrapText="1"/>
      <protection/>
    </xf>
    <xf numFmtId="49" fontId="3" fillId="0" borderId="18" xfId="22" applyNumberFormat="1" applyFont="1" applyBorder="1" applyAlignment="1" quotePrefix="1">
      <alignment horizontal="left" vertical="top" wrapText="1"/>
      <protection/>
    </xf>
    <xf numFmtId="49" fontId="3" fillId="0" borderId="18" xfId="22" applyNumberFormat="1" applyFont="1" applyBorder="1" applyAlignment="1">
      <alignment horizontal="left" vertical="top" wrapText="1"/>
      <protection/>
    </xf>
    <xf numFmtId="0" fontId="3" fillId="0" borderId="18" xfId="22" applyNumberFormat="1" applyFont="1" applyBorder="1" applyAlignment="1" quotePrefix="1">
      <alignment horizontal="left" vertical="top" wrapText="1"/>
      <protection/>
    </xf>
    <xf numFmtId="0" fontId="3" fillId="0" borderId="7" xfId="0" applyFont="1" applyFill="1" applyBorder="1" applyAlignment="1">
      <alignment horizontal="left" vertical="top" wrapText="1"/>
    </xf>
    <xf numFmtId="184" fontId="3" fillId="0" borderId="4" xfId="23" applyNumberFormat="1" applyFont="1" applyFill="1" applyBorder="1" applyAlignment="1">
      <alignment vertical="top" wrapText="1"/>
      <protection/>
    </xf>
    <xf numFmtId="184" fontId="3" fillId="0" borderId="17" xfId="23" applyNumberFormat="1" applyFont="1" applyFill="1" applyBorder="1" applyAlignment="1">
      <alignment vertical="top" wrapText="1"/>
      <protection/>
    </xf>
    <xf numFmtId="0" fontId="3" fillId="0" borderId="13" xfId="0" applyFont="1" applyBorder="1" applyAlignment="1">
      <alignment vertical="top" wrapText="1"/>
    </xf>
    <xf numFmtId="184" fontId="3" fillId="0" borderId="18" xfId="23" applyNumberFormat="1" applyFont="1" applyFill="1" applyBorder="1" applyAlignment="1">
      <alignment vertical="top" wrapText="1"/>
      <protection/>
    </xf>
    <xf numFmtId="184" fontId="3" fillId="0" borderId="7" xfId="23" applyNumberFormat="1" applyFont="1" applyFill="1" applyBorder="1" applyAlignment="1">
      <alignment vertical="top" wrapText="1"/>
      <protection/>
    </xf>
    <xf numFmtId="0" fontId="3" fillId="0" borderId="18" xfId="0" applyFont="1" applyFill="1" applyBorder="1" applyAlignment="1">
      <alignment vertical="top" wrapText="1"/>
    </xf>
    <xf numFmtId="184" fontId="3" fillId="0" borderId="4" xfId="23" applyNumberFormat="1" applyFont="1" applyFill="1" applyBorder="1" applyAlignment="1">
      <alignment horizontal="left" vertical="top" wrapText="1"/>
      <protection/>
    </xf>
    <xf numFmtId="184" fontId="3" fillId="0" borderId="7" xfId="23" applyNumberFormat="1" applyFont="1" applyFill="1" applyBorder="1" applyAlignment="1">
      <alignment horizontal="left" vertical="top" wrapText="1"/>
      <protection/>
    </xf>
    <xf numFmtId="184" fontId="3" fillId="0" borderId="8" xfId="23" applyNumberFormat="1" applyFont="1" applyFill="1" applyBorder="1" applyAlignment="1">
      <alignment horizontal="left" vertical="top" wrapText="1"/>
      <protection/>
    </xf>
    <xf numFmtId="184" fontId="3" fillId="0" borderId="15" xfId="23" applyNumberFormat="1" applyFont="1" applyFill="1" applyBorder="1" applyAlignment="1">
      <alignment horizontal="left" vertical="top" wrapText="1"/>
      <protection/>
    </xf>
    <xf numFmtId="184" fontId="3" fillId="0" borderId="17" xfId="23" applyNumberFormat="1" applyFont="1" applyFill="1" applyBorder="1" applyAlignment="1">
      <alignment horizontal="left" vertical="top" wrapText="1"/>
      <protection/>
    </xf>
    <xf numFmtId="184" fontId="3" fillId="0" borderId="18" xfId="23" applyNumberFormat="1" applyFont="1" applyFill="1" applyBorder="1" applyAlignment="1">
      <alignment horizontal="left" vertical="top" wrapText="1"/>
      <protection/>
    </xf>
    <xf numFmtId="184" fontId="3" fillId="0" borderId="15" xfId="23" applyNumberFormat="1" applyFont="1" applyFill="1" applyBorder="1" applyAlignment="1">
      <alignment horizontal="left" vertical="top"/>
      <protection/>
    </xf>
    <xf numFmtId="184" fontId="3" fillId="0" borderId="11" xfId="23" applyNumberFormat="1" applyFont="1" applyFill="1" applyBorder="1" applyAlignment="1">
      <alignment vertical="top" wrapText="1"/>
      <protection/>
    </xf>
    <xf numFmtId="184" fontId="3" fillId="0" borderId="18" xfId="23" applyNumberFormat="1" applyFont="1" applyFill="1" applyBorder="1" applyAlignment="1">
      <alignment horizontal="left" vertical="top" shrinkToFit="1"/>
      <protection/>
    </xf>
    <xf numFmtId="184" fontId="3" fillId="0" borderId="0" xfId="23" applyNumberFormat="1" applyFont="1" applyFill="1" applyBorder="1" applyAlignment="1">
      <alignment horizontal="left" vertical="top" wrapText="1"/>
      <protection/>
    </xf>
    <xf numFmtId="184" fontId="3" fillId="0" borderId="8" xfId="23" applyNumberFormat="1" applyFont="1" applyFill="1" applyBorder="1" applyAlignment="1">
      <alignment horizontal="center" vertical="top" wrapText="1"/>
      <protection/>
    </xf>
    <xf numFmtId="184" fontId="3" fillId="0" borderId="17" xfId="23" applyNumberFormat="1" applyFont="1" applyFill="1" applyBorder="1" applyAlignment="1">
      <alignment horizontal="left" vertical="top" shrinkToFit="1"/>
      <protection/>
    </xf>
    <xf numFmtId="0" fontId="3" fillId="0" borderId="16" xfId="23" applyFont="1" applyFill="1" applyBorder="1" applyAlignment="1">
      <alignment horizontal="left" vertical="top" wrapText="1"/>
      <protection/>
    </xf>
    <xf numFmtId="0" fontId="3" fillId="0" borderId="16" xfId="23" applyFont="1" applyFill="1" applyBorder="1" applyAlignment="1">
      <alignment vertical="top" wrapText="1"/>
      <protection/>
    </xf>
    <xf numFmtId="0" fontId="3" fillId="0" borderId="16" xfId="23" applyFont="1" applyFill="1" applyBorder="1" applyAlignment="1">
      <alignment horizontal="center" vertical="top" wrapText="1"/>
      <protection/>
    </xf>
    <xf numFmtId="184" fontId="3" fillId="0" borderId="7" xfId="23" applyNumberFormat="1" applyFont="1" applyFill="1" applyBorder="1" applyAlignment="1">
      <alignment horizontal="center" vertical="top" wrapText="1"/>
      <protection/>
    </xf>
    <xf numFmtId="184" fontId="3" fillId="0" borderId="11" xfId="23" applyNumberFormat="1" applyFont="1" applyFill="1" applyBorder="1" applyAlignment="1">
      <alignment horizontal="left" vertical="top" wrapText="1"/>
      <protection/>
    </xf>
    <xf numFmtId="0" fontId="3" fillId="0" borderId="16" xfId="0" applyFont="1" applyFill="1" applyBorder="1" applyAlignment="1">
      <alignment horizontal="left" vertical="top" wrapText="1"/>
    </xf>
    <xf numFmtId="0" fontId="3" fillId="0" borderId="16" xfId="0" applyFont="1" applyFill="1" applyBorder="1" applyAlignment="1">
      <alignment horizontal="center" vertical="top" wrapText="1"/>
    </xf>
    <xf numFmtId="0" fontId="3" fillId="0" borderId="0" xfId="0" applyFont="1" applyFill="1" applyAlignment="1">
      <alignment vertical="top"/>
    </xf>
    <xf numFmtId="0" fontId="3" fillId="0" borderId="4" xfId="0" applyFont="1" applyBorder="1" applyAlignment="1">
      <alignment vertical="top"/>
    </xf>
    <xf numFmtId="0" fontId="3" fillId="0" borderId="0" xfId="0" applyFont="1" applyFill="1" applyBorder="1" applyAlignment="1">
      <alignment vertical="top"/>
    </xf>
    <xf numFmtId="0" fontId="3" fillId="0" borderId="18" xfId="0" applyFont="1" applyFill="1" applyBorder="1" applyAlignment="1">
      <alignment vertical="top"/>
    </xf>
    <xf numFmtId="0" fontId="3" fillId="0" borderId="18" xfId="0" applyFont="1" applyBorder="1" applyAlignment="1">
      <alignment horizontal="left" vertical="top" wrapText="1"/>
    </xf>
    <xf numFmtId="0" fontId="3" fillId="0" borderId="18" xfId="0" applyFont="1" applyFill="1" applyBorder="1" applyAlignment="1">
      <alignment horizontal="left" vertical="top" wrapText="1"/>
    </xf>
    <xf numFmtId="0" fontId="3" fillId="0" borderId="19" xfId="0" applyFont="1" applyBorder="1" applyAlignment="1">
      <alignment vertical="top" wrapText="1"/>
    </xf>
    <xf numFmtId="0" fontId="3" fillId="0" borderId="18" xfId="0" applyFont="1" applyBorder="1" applyAlignment="1">
      <alignment vertical="top" wrapText="1"/>
    </xf>
    <xf numFmtId="184" fontId="3" fillId="0" borderId="7" xfId="0" applyNumberFormat="1" applyFont="1" applyBorder="1" applyAlignment="1">
      <alignment vertical="top" wrapText="1"/>
    </xf>
    <xf numFmtId="0" fontId="3" fillId="0" borderId="16" xfId="0" applyFont="1" applyFill="1" applyBorder="1" applyAlignment="1">
      <alignment horizontal="left" vertical="top"/>
    </xf>
    <xf numFmtId="0" fontId="3" fillId="0" borderId="16" xfId="0" applyFont="1" applyFill="1" applyBorder="1" applyAlignment="1">
      <alignment vertical="top"/>
    </xf>
    <xf numFmtId="0" fontId="3" fillId="0" borderId="16" xfId="0" applyFont="1" applyFill="1" applyBorder="1" applyAlignment="1">
      <alignment horizontal="center" vertical="top"/>
    </xf>
    <xf numFmtId="0" fontId="3" fillId="2" borderId="8" xfId="21" applyFont="1" applyFill="1" applyBorder="1" applyAlignment="1">
      <alignment horizontal="left" vertical="top" wrapText="1"/>
      <protection/>
    </xf>
    <xf numFmtId="0" fontId="3" fillId="2" borderId="12" xfId="21" applyFont="1" applyFill="1" applyBorder="1" applyAlignment="1">
      <alignment horizontal="left" vertical="top" wrapText="1"/>
      <protection/>
    </xf>
    <xf numFmtId="0" fontId="3" fillId="0" borderId="8" xfId="21" applyFont="1" applyBorder="1" applyAlignment="1">
      <alignment horizontal="left" vertical="top" wrapText="1"/>
      <protection/>
    </xf>
    <xf numFmtId="0" fontId="3" fillId="0" borderId="20" xfId="21" applyFont="1" applyBorder="1" applyAlignment="1">
      <alignment horizontal="left" vertical="top" wrapText="1"/>
      <protection/>
    </xf>
    <xf numFmtId="0" fontId="3" fillId="0" borderId="9" xfId="0" applyFont="1" applyBorder="1" applyAlignment="1">
      <alignment horizontal="left" vertical="top" wrapText="1"/>
    </xf>
    <xf numFmtId="0" fontId="3" fillId="0" borderId="11" xfId="0" applyFont="1" applyBorder="1" applyAlignment="1">
      <alignment horizontal="left" vertical="top" wrapText="1"/>
    </xf>
    <xf numFmtId="0" fontId="3" fillId="0" borderId="15" xfId="21" applyFont="1" applyBorder="1" applyAlignment="1">
      <alignment vertical="top" wrapText="1"/>
      <protection/>
    </xf>
    <xf numFmtId="0" fontId="3" fillId="0" borderId="15" xfId="0" applyFont="1" applyFill="1" applyBorder="1" applyAlignment="1">
      <alignment vertical="top" wrapText="1"/>
    </xf>
    <xf numFmtId="0" fontId="3" fillId="0" borderId="9" xfId="21" applyFont="1" applyBorder="1" applyAlignment="1">
      <alignment horizontal="center" vertical="top" wrapText="1"/>
      <protection/>
    </xf>
    <xf numFmtId="49" fontId="3" fillId="0" borderId="7" xfId="21" applyNumberFormat="1" applyFont="1" applyBorder="1" applyAlignment="1">
      <alignment horizontal="center" vertical="top" wrapText="1"/>
      <protection/>
    </xf>
    <xf numFmtId="0" fontId="3" fillId="0" borderId="21" xfId="21" applyFont="1" applyBorder="1" applyAlignment="1">
      <alignment vertical="top" wrapText="1"/>
      <protection/>
    </xf>
    <xf numFmtId="0" fontId="3" fillId="0" borderId="21" xfId="21" applyFont="1" applyBorder="1" applyAlignment="1">
      <alignment horizontal="left" vertical="top" wrapText="1"/>
      <protection/>
    </xf>
    <xf numFmtId="0" fontId="3" fillId="0" borderId="21" xfId="21" applyFont="1" applyBorder="1" applyAlignment="1">
      <alignment horizontal="center" vertical="top" wrapText="1"/>
      <protection/>
    </xf>
    <xf numFmtId="49" fontId="3" fillId="0" borderId="21" xfId="21" applyNumberFormat="1" applyFont="1" applyBorder="1" applyAlignment="1">
      <alignment horizontal="left" vertical="top" wrapText="1"/>
      <protection/>
    </xf>
    <xf numFmtId="0" fontId="3" fillId="0" borderId="0" xfId="21" applyFont="1" applyAlignment="1">
      <alignment horizontal="center" vertical="top" wrapText="1"/>
      <protection/>
    </xf>
    <xf numFmtId="0" fontId="3" fillId="0" borderId="0" xfId="0" applyFont="1" applyBorder="1" applyAlignment="1">
      <alignment horizontal="left" vertical="top" wrapText="1"/>
    </xf>
    <xf numFmtId="56" fontId="3" fillId="0" borderId="7" xfId="21" applyNumberFormat="1" applyFont="1" applyBorder="1" applyAlignment="1" quotePrefix="1">
      <alignment horizontal="center" vertical="top" wrapText="1"/>
      <protection/>
    </xf>
    <xf numFmtId="0" fontId="3" fillId="0" borderId="3" xfId="21" applyFont="1" applyFill="1" applyBorder="1" applyAlignment="1">
      <alignment horizontal="center" vertical="top" wrapText="1"/>
      <protection/>
    </xf>
    <xf numFmtId="0" fontId="3" fillId="0" borderId="22" xfId="21" applyFont="1" applyFill="1" applyBorder="1" applyAlignment="1">
      <alignment horizontal="left" vertical="top" wrapText="1"/>
      <protection/>
    </xf>
    <xf numFmtId="0" fontId="14" fillId="0" borderId="3" xfId="0" applyFont="1" applyFill="1" applyBorder="1" applyAlignment="1">
      <alignment horizontal="left" vertical="top" wrapText="1"/>
    </xf>
    <xf numFmtId="0" fontId="3" fillId="0" borderId="3" xfId="21" applyFont="1" applyBorder="1" applyAlignment="1">
      <alignment horizontal="left" vertical="top" wrapText="1"/>
      <protection/>
    </xf>
    <xf numFmtId="0" fontId="3" fillId="0" borderId="3" xfId="21" applyFont="1" applyBorder="1" applyAlignment="1">
      <alignment horizontal="center" vertical="top" wrapText="1"/>
      <protection/>
    </xf>
    <xf numFmtId="0" fontId="3" fillId="0" borderId="23" xfId="0" applyFont="1" applyBorder="1" applyAlignment="1">
      <alignment vertical="top" wrapText="1"/>
    </xf>
    <xf numFmtId="0" fontId="3" fillId="0" borderId="17" xfId="21" applyFont="1" applyBorder="1" applyAlignment="1">
      <alignment horizontal="left" vertical="top" wrapText="1"/>
      <protection/>
    </xf>
    <xf numFmtId="0" fontId="3" fillId="0" borderId="19" xfId="21" applyFont="1" applyBorder="1" applyAlignment="1">
      <alignment horizontal="left" vertical="top" wrapText="1"/>
      <protection/>
    </xf>
    <xf numFmtId="0" fontId="3" fillId="0" borderId="15" xfId="0" applyFont="1" applyBorder="1" applyAlignment="1">
      <alignment vertical="top" wrapText="1"/>
    </xf>
    <xf numFmtId="0" fontId="3" fillId="0" borderId="12" xfId="0" applyFont="1" applyBorder="1" applyAlignment="1">
      <alignment vertical="top" wrapText="1"/>
    </xf>
    <xf numFmtId="184" fontId="3" fillId="0" borderId="8" xfId="23" applyNumberFormat="1" applyFont="1" applyFill="1" applyBorder="1" applyAlignment="1">
      <alignment vertical="top" wrapText="1"/>
      <protection/>
    </xf>
    <xf numFmtId="0" fontId="3" fillId="0" borderId="23" xfId="23" applyFont="1" applyFill="1" applyBorder="1" applyAlignment="1">
      <alignment horizontal="left" vertical="top" wrapText="1"/>
      <protection/>
    </xf>
    <xf numFmtId="0" fontId="3" fillId="0" borderId="20" xfId="23" applyFont="1" applyFill="1" applyBorder="1" applyAlignment="1">
      <alignment horizontal="left" vertical="top" wrapText="1"/>
      <protection/>
    </xf>
    <xf numFmtId="0" fontId="3" fillId="0" borderId="23" xfId="0" applyFont="1" applyFill="1" applyBorder="1" applyAlignment="1">
      <alignment horizontal="left" vertical="top"/>
    </xf>
    <xf numFmtId="0" fontId="3" fillId="0" borderId="23" xfId="0" applyFont="1" applyFill="1" applyBorder="1" applyAlignment="1">
      <alignment vertical="top" wrapText="1"/>
    </xf>
    <xf numFmtId="0" fontId="3" fillId="0" borderId="23" xfId="0" applyFont="1" applyFill="1" applyBorder="1" applyAlignment="1">
      <alignment horizontal="left" vertical="top" wrapText="1"/>
    </xf>
    <xf numFmtId="0" fontId="3" fillId="0" borderId="8" xfId="0" applyFont="1" applyFill="1" applyBorder="1" applyAlignment="1">
      <alignment horizontal="left" vertical="top" wrapText="1"/>
    </xf>
    <xf numFmtId="184" fontId="3" fillId="0" borderId="18" xfId="23" applyNumberFormat="1" applyFont="1" applyFill="1" applyBorder="1" applyAlignment="1">
      <alignment horizontal="center" vertical="top" wrapText="1"/>
      <protection/>
    </xf>
    <xf numFmtId="0" fontId="3" fillId="0" borderId="0" xfId="21" applyFont="1" applyBorder="1" applyAlignment="1">
      <alignment horizontal="center" vertical="top" wrapText="1"/>
      <protection/>
    </xf>
    <xf numFmtId="0" fontId="3" fillId="0" borderId="7" xfId="21" applyFont="1" applyBorder="1" applyAlignment="1">
      <alignment horizontal="left" vertical="top"/>
      <protection/>
    </xf>
    <xf numFmtId="0" fontId="3" fillId="0" borderId="18" xfId="21" applyFont="1" applyBorder="1" applyAlignment="1" quotePrefix="1">
      <alignment horizontal="left" vertical="top" wrapText="1"/>
      <protection/>
    </xf>
    <xf numFmtId="0" fontId="3" fillId="0" borderId="3" xfId="21" applyFont="1" applyFill="1" applyBorder="1" applyAlignment="1">
      <alignment horizontal="left" vertical="top" wrapText="1"/>
      <protection/>
    </xf>
    <xf numFmtId="0" fontId="3" fillId="0" borderId="0" xfId="0" applyFont="1" applyFill="1" applyBorder="1" applyAlignment="1">
      <alignment horizontal="left" vertical="top" wrapText="1"/>
    </xf>
    <xf numFmtId="184" fontId="3" fillId="0" borderId="0" xfId="23" applyNumberFormat="1" applyFont="1" applyFill="1" applyBorder="1" applyAlignment="1">
      <alignment vertical="top" wrapText="1"/>
      <protection/>
    </xf>
    <xf numFmtId="0" fontId="3" fillId="0" borderId="3" xfId="21" applyFont="1" applyBorder="1" applyAlignment="1">
      <alignment horizontal="left" vertical="top" wrapText="1"/>
      <protection/>
    </xf>
    <xf numFmtId="0" fontId="3" fillId="0" borderId="3" xfId="0" applyFont="1" applyBorder="1" applyAlignment="1">
      <alignment vertical="top" wrapText="1"/>
    </xf>
    <xf numFmtId="0" fontId="3" fillId="0" borderId="5" xfId="0" applyFont="1" applyBorder="1" applyAlignment="1">
      <alignment vertical="top" wrapText="1"/>
    </xf>
    <xf numFmtId="0" fontId="3" fillId="0" borderId="20" xfId="0" applyFont="1" applyBorder="1" applyAlignment="1">
      <alignment horizontal="left" vertical="top" wrapText="1"/>
    </xf>
    <xf numFmtId="0" fontId="3" fillId="0" borderId="18" xfId="21" applyFont="1" applyFill="1" applyBorder="1" applyAlignment="1" quotePrefix="1">
      <alignment horizontal="left" vertical="top" wrapText="1"/>
      <protection/>
    </xf>
    <xf numFmtId="0" fontId="3" fillId="0" borderId="19" xfId="21" applyFont="1" applyFill="1" applyBorder="1" applyAlignment="1" quotePrefix="1">
      <alignment horizontal="left" vertical="top" wrapText="1"/>
      <protection/>
    </xf>
    <xf numFmtId="0" fontId="3" fillId="0" borderId="17" xfId="23" applyNumberFormat="1" applyFont="1" applyFill="1" applyBorder="1" applyAlignment="1">
      <alignment horizontal="left" vertical="top" wrapText="1"/>
      <protection/>
    </xf>
    <xf numFmtId="0" fontId="3" fillId="0" borderId="20" xfId="0" applyFont="1" applyFill="1" applyBorder="1" applyAlignment="1">
      <alignment horizontal="left" vertical="top"/>
    </xf>
    <xf numFmtId="0" fontId="3" fillId="0" borderId="20" xfId="0" applyFont="1" applyFill="1" applyBorder="1" applyAlignment="1">
      <alignment horizontal="left" vertical="top" wrapText="1"/>
    </xf>
    <xf numFmtId="0" fontId="3" fillId="0" borderId="13" xfId="0" applyFont="1" applyBorder="1" applyAlignment="1">
      <alignment horizontal="left" vertical="top"/>
    </xf>
    <xf numFmtId="0" fontId="3" fillId="0" borderId="11" xfId="21" applyFont="1" applyFill="1" applyBorder="1" applyAlignment="1" quotePrefix="1">
      <alignment horizontal="left" vertical="top" wrapText="1"/>
      <protection/>
    </xf>
    <xf numFmtId="0" fontId="3" fillId="0" borderId="0" xfId="21" applyFont="1" applyFill="1" applyBorder="1" applyAlignment="1" quotePrefix="1">
      <alignment horizontal="left" vertical="top" wrapText="1"/>
      <protection/>
    </xf>
    <xf numFmtId="49" fontId="3" fillId="0" borderId="19" xfId="21" applyNumberFormat="1" applyFont="1" applyBorder="1" applyAlignment="1">
      <alignment horizontal="left" vertical="top" wrapText="1"/>
      <protection/>
    </xf>
    <xf numFmtId="49" fontId="3" fillId="0" borderId="18" xfId="21" applyNumberFormat="1" applyFont="1" applyFill="1" applyBorder="1" applyAlignment="1">
      <alignment horizontal="left" vertical="top" wrapText="1"/>
      <protection/>
    </xf>
    <xf numFmtId="0" fontId="7" fillId="0" borderId="0" xfId="21" applyFont="1" applyBorder="1" applyAlignment="1">
      <alignment horizontal="left" vertical="top" wrapText="1"/>
      <protection/>
    </xf>
    <xf numFmtId="0" fontId="3" fillId="0" borderId="12" xfId="16" applyFont="1" applyBorder="1" applyAlignment="1">
      <alignment vertical="top" wrapText="1"/>
    </xf>
    <xf numFmtId="0" fontId="3" fillId="0" borderId="24" xfId="21" applyFont="1" applyBorder="1" applyAlignment="1">
      <alignment horizontal="center" vertical="top" wrapText="1"/>
      <protection/>
    </xf>
    <xf numFmtId="0" fontId="3" fillId="0" borderId="25" xfId="21" applyFont="1" applyBorder="1" applyAlignment="1">
      <alignment horizontal="center" vertical="top" wrapText="1"/>
      <protection/>
    </xf>
    <xf numFmtId="0" fontId="3" fillId="0" borderId="25" xfId="21" applyNumberFormat="1" applyFont="1" applyBorder="1" applyAlignment="1">
      <alignment horizontal="center" vertical="top" wrapText="1"/>
      <protection/>
    </xf>
    <xf numFmtId="0" fontId="3" fillId="0" borderId="26" xfId="21" applyFont="1" applyBorder="1" applyAlignment="1">
      <alignment horizontal="center" vertical="top" wrapText="1"/>
      <protection/>
    </xf>
    <xf numFmtId="0" fontId="3" fillId="0" borderId="0" xfId="0" applyFont="1" applyAlignment="1">
      <alignment vertical="top"/>
    </xf>
    <xf numFmtId="0" fontId="3" fillId="0" borderId="23" xfId="21" applyFont="1" applyBorder="1" applyAlignment="1">
      <alignment horizontal="center" vertical="top" wrapText="1"/>
      <protection/>
    </xf>
    <xf numFmtId="0" fontId="3" fillId="0" borderId="16" xfId="21" applyFont="1" applyBorder="1" applyAlignment="1">
      <alignment horizontal="center" vertical="top" wrapText="1"/>
      <protection/>
    </xf>
    <xf numFmtId="0" fontId="3" fillId="0" borderId="11" xfId="21" applyFont="1" applyBorder="1" applyAlignment="1">
      <alignment horizontal="left" vertical="top" wrapText="1"/>
      <protection/>
    </xf>
    <xf numFmtId="0" fontId="3" fillId="0" borderId="26" xfId="21" applyFont="1" applyBorder="1" applyAlignment="1">
      <alignment horizontal="left" vertical="top" wrapText="1"/>
      <protection/>
    </xf>
    <xf numFmtId="0" fontId="3" fillId="3" borderId="15" xfId="21" applyFont="1" applyFill="1" applyBorder="1" applyAlignment="1">
      <alignment vertical="top" wrapText="1"/>
      <protection/>
    </xf>
    <xf numFmtId="0" fontId="3" fillId="3" borderId="4" xfId="21" applyFont="1" applyFill="1" applyBorder="1" applyAlignment="1">
      <alignment vertical="top" wrapText="1"/>
      <protection/>
    </xf>
    <xf numFmtId="0" fontId="3" fillId="3" borderId="17" xfId="21" applyFont="1" applyFill="1" applyBorder="1" applyAlignment="1">
      <alignment horizontal="left" vertical="top" wrapText="1"/>
      <protection/>
    </xf>
    <xf numFmtId="0" fontId="3" fillId="3" borderId="8" xfId="21" applyFont="1" applyFill="1" applyBorder="1" applyAlignment="1">
      <alignment vertical="top" wrapText="1"/>
      <protection/>
    </xf>
    <xf numFmtId="0" fontId="3" fillId="3" borderId="7" xfId="21" applyFont="1" applyFill="1" applyBorder="1" applyAlignment="1">
      <alignment vertical="top" wrapText="1"/>
      <protection/>
    </xf>
    <xf numFmtId="0" fontId="3" fillId="3" borderId="18" xfId="21" applyFont="1" applyFill="1" applyBorder="1" applyAlignment="1">
      <alignment horizontal="left" vertical="top" wrapText="1"/>
      <protection/>
    </xf>
    <xf numFmtId="0" fontId="3" fillId="3" borderId="8" xfId="0" applyFont="1" applyFill="1" applyBorder="1" applyAlignment="1">
      <alignment vertical="top" wrapText="1"/>
    </xf>
    <xf numFmtId="0" fontId="3" fillId="3" borderId="12" xfId="21" applyFont="1" applyFill="1" applyBorder="1" applyAlignment="1">
      <alignment vertical="top" wrapText="1"/>
      <protection/>
    </xf>
    <xf numFmtId="0" fontId="3" fillId="3" borderId="9" xfId="21" applyFont="1" applyFill="1" applyBorder="1" applyAlignment="1">
      <alignment vertical="top" wrapText="1"/>
      <protection/>
    </xf>
    <xf numFmtId="0" fontId="3" fillId="3" borderId="19" xfId="21" applyFont="1" applyFill="1" applyBorder="1" applyAlignment="1">
      <alignment horizontal="left" vertical="top" wrapText="1"/>
      <protection/>
    </xf>
    <xf numFmtId="0" fontId="3" fillId="0" borderId="9" xfId="21" applyFont="1" applyBorder="1" applyAlignment="1">
      <alignment vertical="top"/>
      <protection/>
    </xf>
    <xf numFmtId="0" fontId="3" fillId="0" borderId="11" xfId="21" applyFont="1" applyBorder="1" applyAlignment="1">
      <alignment horizontal="center" vertical="top" wrapText="1"/>
      <protection/>
    </xf>
    <xf numFmtId="180" fontId="3" fillId="0" borderId="0" xfId="21" applyNumberFormat="1" applyFont="1" applyBorder="1" applyAlignment="1">
      <alignment horizontal="left" vertical="top" wrapText="1"/>
      <protection/>
    </xf>
    <xf numFmtId="0" fontId="3" fillId="0" borderId="0" xfId="21" applyFont="1" applyFill="1" applyBorder="1" applyAlignment="1">
      <alignment vertical="top" wrapText="1"/>
      <protection/>
    </xf>
    <xf numFmtId="0" fontId="3" fillId="0" borderId="7" xfId="21" applyFont="1" applyFill="1" applyBorder="1" applyAlignment="1">
      <alignment vertical="top" wrapText="1"/>
      <protection/>
    </xf>
    <xf numFmtId="180" fontId="3" fillId="0" borderId="0" xfId="21" applyNumberFormat="1" applyFont="1" applyFill="1" applyBorder="1" applyAlignment="1">
      <alignment horizontal="left" vertical="top" wrapText="1"/>
      <protection/>
    </xf>
    <xf numFmtId="0" fontId="3" fillId="0" borderId="0" xfId="21" applyFont="1" applyFill="1" applyBorder="1" applyAlignment="1">
      <alignment horizontal="left" vertical="top" wrapText="1"/>
      <protection/>
    </xf>
    <xf numFmtId="49" fontId="3" fillId="0" borderId="18" xfId="21" applyNumberFormat="1" applyFont="1" applyBorder="1" applyAlignment="1">
      <alignment horizontal="left" vertical="top" shrinkToFit="1"/>
      <protection/>
    </xf>
    <xf numFmtId="0" fontId="3" fillId="0" borderId="27" xfId="21" applyFont="1" applyBorder="1" applyAlignment="1">
      <alignment horizontal="left" vertical="top" wrapText="1"/>
      <protection/>
    </xf>
    <xf numFmtId="0" fontId="3" fillId="0" borderId="7" xfId="0" applyFont="1" applyBorder="1" applyAlignment="1">
      <alignment horizontal="justify" vertical="top"/>
    </xf>
    <xf numFmtId="0" fontId="3" fillId="0" borderId="0" xfId="21" applyFont="1" applyBorder="1" applyAlignment="1" quotePrefix="1">
      <alignment horizontal="left" vertical="top" wrapText="1"/>
      <protection/>
    </xf>
    <xf numFmtId="0" fontId="7" fillId="0" borderId="0" xfId="21" applyFont="1" applyAlignment="1">
      <alignment vertical="top" wrapText="1"/>
      <protection/>
    </xf>
    <xf numFmtId="0" fontId="3" fillId="0" borderId="7" xfId="0" applyFont="1" applyFill="1" applyBorder="1" applyAlignment="1">
      <alignment horizontal="justify" vertical="top"/>
    </xf>
    <xf numFmtId="0" fontId="3" fillId="0" borderId="17" xfId="0" applyFont="1" applyBorder="1" applyAlignment="1">
      <alignment vertical="top" wrapText="1"/>
    </xf>
    <xf numFmtId="0" fontId="0" fillId="0" borderId="0" xfId="0" applyFont="1" applyAlignment="1">
      <alignment vertical="top"/>
    </xf>
    <xf numFmtId="0" fontId="3" fillId="0" borderId="7" xfId="0" applyFont="1" applyBorder="1" applyAlignment="1">
      <alignment horizontal="center" vertical="top" wrapText="1"/>
    </xf>
    <xf numFmtId="0" fontId="3" fillId="0" borderId="9" xfId="0" applyFont="1" applyBorder="1" applyAlignment="1">
      <alignment horizontal="center" vertical="top" wrapText="1"/>
    </xf>
    <xf numFmtId="0" fontId="0" fillId="0" borderId="0" xfId="0" applyAlignment="1">
      <alignment vertical="top"/>
    </xf>
    <xf numFmtId="0" fontId="3" fillId="0" borderId="7" xfId="0" applyFont="1" applyFill="1" applyBorder="1" applyAlignment="1">
      <alignment horizontal="center" vertical="top" wrapText="1"/>
    </xf>
    <xf numFmtId="0" fontId="3" fillId="0" borderId="7" xfId="0" applyFont="1" applyBorder="1" applyAlignment="1">
      <alignment vertical="top"/>
    </xf>
    <xf numFmtId="0" fontId="3" fillId="0" borderId="18" xfId="0" applyFont="1" applyBorder="1" applyAlignment="1">
      <alignment vertical="top"/>
    </xf>
    <xf numFmtId="0" fontId="12" fillId="0" borderId="7" xfId="0" applyFont="1" applyBorder="1" applyAlignment="1">
      <alignment vertical="top" wrapText="1"/>
    </xf>
    <xf numFmtId="0" fontId="3" fillId="0" borderId="9" xfId="0" applyFont="1" applyFill="1" applyBorder="1" applyAlignment="1">
      <alignment horizontal="left" vertical="top" wrapText="1"/>
    </xf>
    <xf numFmtId="0" fontId="3" fillId="0" borderId="11" xfId="0" applyFont="1" applyBorder="1" applyAlignment="1">
      <alignment horizontal="left" vertical="top" wrapText="1"/>
    </xf>
    <xf numFmtId="0" fontId="3" fillId="0" borderId="12" xfId="0" applyFont="1" applyFill="1" applyBorder="1" applyAlignment="1">
      <alignment horizontal="left" vertical="top" wrapText="1"/>
    </xf>
    <xf numFmtId="0" fontId="3" fillId="0" borderId="15" xfId="21" applyFont="1" applyFill="1" applyBorder="1" applyAlignment="1">
      <alignment horizontal="left" vertical="top" wrapText="1"/>
      <protection/>
    </xf>
    <xf numFmtId="0" fontId="3" fillId="0" borderId="12" xfId="21" applyFont="1" applyFill="1" applyBorder="1" applyAlignment="1">
      <alignment horizontal="left" vertical="top" wrapText="1"/>
      <protection/>
    </xf>
    <xf numFmtId="0" fontId="3" fillId="0" borderId="3" xfId="21" applyFont="1" applyBorder="1" applyAlignment="1">
      <alignment horizontal="center" vertical="top" wrapText="1"/>
      <protection/>
    </xf>
    <xf numFmtId="0" fontId="3" fillId="0" borderId="22" xfId="21" applyFont="1" applyBorder="1" applyAlignment="1">
      <alignment horizontal="left" vertical="top" wrapText="1"/>
      <protection/>
    </xf>
    <xf numFmtId="0" fontId="3" fillId="0" borderId="28" xfId="0" applyFont="1" applyBorder="1" applyAlignment="1">
      <alignment vertical="top" wrapText="1"/>
    </xf>
    <xf numFmtId="0" fontId="3" fillId="0" borderId="11" xfId="0" applyFont="1" applyBorder="1" applyAlignment="1">
      <alignment vertical="top"/>
    </xf>
    <xf numFmtId="0" fontId="0" fillId="0" borderId="0" xfId="0" applyFont="1" applyBorder="1" applyAlignment="1">
      <alignment vertical="top" wrapText="1"/>
    </xf>
    <xf numFmtId="17" fontId="3" fillId="0" borderId="0" xfId="21" applyNumberFormat="1" applyFont="1" applyBorder="1" applyAlignment="1">
      <alignment horizontal="left" vertical="top" wrapText="1"/>
      <protection/>
    </xf>
    <xf numFmtId="0" fontId="3" fillId="0" borderId="11" xfId="21" applyFont="1" applyFill="1" applyBorder="1" applyAlignment="1">
      <alignment vertical="top" wrapText="1"/>
      <protection/>
    </xf>
    <xf numFmtId="0" fontId="3" fillId="0" borderId="11" xfId="21" applyFont="1" applyFill="1" applyBorder="1" applyAlignment="1">
      <alignment horizontal="left" vertical="top" wrapText="1"/>
      <protection/>
    </xf>
    <xf numFmtId="0" fontId="3" fillId="0" borderId="9" xfId="21" applyFont="1" applyFill="1" applyBorder="1" applyAlignment="1">
      <alignment vertical="top"/>
      <protection/>
    </xf>
    <xf numFmtId="0" fontId="3" fillId="0" borderId="24" xfId="21" applyFont="1" applyFill="1" applyBorder="1" applyAlignment="1">
      <alignment horizontal="center" vertical="top" wrapText="1"/>
      <protection/>
    </xf>
    <xf numFmtId="0" fontId="3" fillId="0" borderId="25" xfId="21" applyFont="1" applyFill="1" applyBorder="1" applyAlignment="1">
      <alignment horizontal="center" vertical="top" wrapText="1"/>
      <protection/>
    </xf>
    <xf numFmtId="0" fontId="3" fillId="0" borderId="25" xfId="21" applyNumberFormat="1" applyFont="1" applyFill="1" applyBorder="1" applyAlignment="1">
      <alignment horizontal="center" vertical="top" wrapText="1"/>
      <protection/>
    </xf>
    <xf numFmtId="0" fontId="3" fillId="0" borderId="26" xfId="21" applyFont="1" applyFill="1" applyBorder="1" applyAlignment="1">
      <alignment horizontal="left" vertical="top" wrapText="1"/>
      <protection/>
    </xf>
    <xf numFmtId="49" fontId="3" fillId="0" borderId="0" xfId="21" applyNumberFormat="1" applyFont="1" applyFill="1" applyBorder="1" applyAlignment="1">
      <alignment horizontal="left" vertical="top" wrapText="1"/>
      <protection/>
    </xf>
    <xf numFmtId="0" fontId="3" fillId="0" borderId="8" xfId="21" applyFont="1" applyFill="1" applyBorder="1" applyAlignment="1">
      <alignment horizontal="center" vertical="top" wrapText="1"/>
      <protection/>
    </xf>
    <xf numFmtId="0" fontId="3" fillId="0" borderId="17" xfId="0" applyFont="1" applyBorder="1" applyAlignment="1">
      <alignment horizontal="center" vertical="top"/>
    </xf>
    <xf numFmtId="0" fontId="3" fillId="0" borderId="4" xfId="0" applyFont="1" applyBorder="1" applyAlignment="1">
      <alignment horizontal="center" vertical="top"/>
    </xf>
    <xf numFmtId="0" fontId="3" fillId="0" borderId="17" xfId="0" applyFont="1" applyBorder="1" applyAlignment="1">
      <alignment horizontal="left" vertical="top"/>
    </xf>
    <xf numFmtId="184" fontId="3" fillId="0" borderId="18" xfId="0" applyNumberFormat="1" applyFont="1" applyBorder="1" applyAlignment="1">
      <alignment vertical="top"/>
    </xf>
    <xf numFmtId="184" fontId="3" fillId="0" borderId="0" xfId="0" applyNumberFormat="1" applyFont="1" applyBorder="1" applyAlignment="1">
      <alignment vertical="top"/>
    </xf>
    <xf numFmtId="0" fontId="3" fillId="0" borderId="7" xfId="0" applyFont="1" applyBorder="1" applyAlignment="1">
      <alignment horizontal="left" vertical="top"/>
    </xf>
    <xf numFmtId="0" fontId="3" fillId="0" borderId="19" xfId="0" applyFont="1" applyBorder="1" applyAlignment="1">
      <alignment horizontal="left" vertical="top"/>
    </xf>
    <xf numFmtId="0" fontId="3" fillId="0" borderId="9" xfId="0" applyFont="1" applyBorder="1" applyAlignment="1">
      <alignment horizontal="left" vertical="top"/>
    </xf>
    <xf numFmtId="0" fontId="3" fillId="0" borderId="4" xfId="0" applyFont="1" applyBorder="1" applyAlignment="1">
      <alignment horizontal="left" vertical="top"/>
    </xf>
    <xf numFmtId="0" fontId="3" fillId="0" borderId="18" xfId="0" applyFont="1" applyBorder="1" applyAlignment="1">
      <alignment horizontal="left" vertical="top"/>
    </xf>
    <xf numFmtId="0" fontId="3" fillId="0" borderId="17" xfId="0" applyFont="1" applyFill="1" applyBorder="1" applyAlignment="1">
      <alignment vertical="top"/>
    </xf>
    <xf numFmtId="184" fontId="3" fillId="0" borderId="0" xfId="0" applyNumberFormat="1" applyFont="1" applyFill="1" applyBorder="1" applyAlignment="1">
      <alignment vertical="top"/>
    </xf>
    <xf numFmtId="0" fontId="3" fillId="0" borderId="7" xfId="0" applyFont="1" applyFill="1" applyBorder="1" applyAlignment="1">
      <alignment vertical="top"/>
    </xf>
    <xf numFmtId="0" fontId="3" fillId="0" borderId="18" xfId="0" applyFont="1" applyFill="1" applyBorder="1" applyAlignment="1">
      <alignment horizontal="left" vertical="top"/>
    </xf>
    <xf numFmtId="0" fontId="3" fillId="0" borderId="7" xfId="0" applyFont="1" applyFill="1" applyBorder="1" applyAlignment="1">
      <alignment horizontal="left" vertical="top"/>
    </xf>
    <xf numFmtId="0" fontId="3" fillId="0" borderId="8" xfId="0" applyFont="1" applyFill="1" applyBorder="1" applyAlignment="1">
      <alignment horizontal="left" vertical="top"/>
    </xf>
    <xf numFmtId="0" fontId="3" fillId="0" borderId="12" xfId="0" applyFont="1" applyFill="1" applyBorder="1" applyAlignment="1">
      <alignment vertical="top" wrapText="1"/>
    </xf>
    <xf numFmtId="0" fontId="3" fillId="0" borderId="9" xfId="0" applyFont="1" applyFill="1" applyBorder="1" applyAlignment="1">
      <alignment vertical="top"/>
    </xf>
    <xf numFmtId="0" fontId="3" fillId="0" borderId="19" xfId="0" applyFont="1" applyFill="1" applyBorder="1" applyAlignment="1">
      <alignment horizontal="left" vertical="top"/>
    </xf>
    <xf numFmtId="0" fontId="3" fillId="0" borderId="9" xfId="0" applyFont="1" applyFill="1" applyBorder="1" applyAlignment="1">
      <alignment horizontal="left" vertical="top"/>
    </xf>
    <xf numFmtId="0" fontId="3" fillId="0" borderId="15" xfId="0" applyFont="1" applyFill="1" applyBorder="1" applyAlignment="1">
      <alignment vertical="top"/>
    </xf>
    <xf numFmtId="0" fontId="3" fillId="0" borderId="17" xfId="0" applyFont="1" applyFill="1" applyBorder="1" applyAlignment="1">
      <alignment horizontal="left" vertical="top"/>
    </xf>
    <xf numFmtId="0" fontId="3" fillId="0" borderId="4" xfId="0" applyFont="1" applyFill="1" applyBorder="1" applyAlignment="1">
      <alignment horizontal="left" vertical="top"/>
    </xf>
    <xf numFmtId="184" fontId="3" fillId="0" borderId="18" xfId="0" applyNumberFormat="1" applyFont="1" applyFill="1" applyBorder="1" applyAlignment="1">
      <alignment vertical="top"/>
    </xf>
    <xf numFmtId="0" fontId="3" fillId="0" borderId="8" xfId="0" applyFont="1" applyFill="1" applyBorder="1" applyAlignment="1">
      <alignment vertical="top"/>
    </xf>
    <xf numFmtId="184" fontId="3" fillId="0" borderId="8" xfId="0" applyNumberFormat="1" applyFont="1" applyFill="1" applyBorder="1" applyAlignment="1">
      <alignment horizontal="left" vertical="top"/>
    </xf>
    <xf numFmtId="184" fontId="3" fillId="0" borderId="7" xfId="0" applyNumberFormat="1" applyFont="1" applyFill="1" applyBorder="1" applyAlignment="1">
      <alignment horizontal="left" vertical="top"/>
    </xf>
    <xf numFmtId="0" fontId="3" fillId="0" borderId="11" xfId="0" applyFont="1" applyFill="1" applyBorder="1" applyAlignment="1">
      <alignment vertical="top"/>
    </xf>
    <xf numFmtId="184" fontId="3" fillId="0" borderId="4" xfId="0" applyNumberFormat="1" applyFont="1" applyFill="1" applyBorder="1" applyAlignment="1">
      <alignment vertical="top"/>
    </xf>
    <xf numFmtId="184" fontId="3" fillId="0" borderId="11" xfId="0" applyNumberFormat="1" applyFont="1" applyFill="1" applyBorder="1" applyAlignment="1">
      <alignment horizontal="left" vertical="top"/>
    </xf>
    <xf numFmtId="184" fontId="3" fillId="0" borderId="15" xfId="0" applyNumberFormat="1" applyFont="1" applyFill="1" applyBorder="1" applyAlignment="1">
      <alignment horizontal="left" vertical="top"/>
    </xf>
    <xf numFmtId="184" fontId="3" fillId="0" borderId="0" xfId="0" applyNumberFormat="1" applyFont="1" applyFill="1" applyBorder="1" applyAlignment="1">
      <alignment horizontal="left" vertical="top"/>
    </xf>
    <xf numFmtId="184" fontId="3" fillId="0" borderId="7" xfId="0" applyNumberFormat="1" applyFont="1" applyFill="1" applyBorder="1" applyAlignment="1">
      <alignment vertical="top"/>
    </xf>
    <xf numFmtId="0" fontId="3" fillId="0" borderId="0" xfId="0" applyFont="1" applyFill="1" applyBorder="1" applyAlignment="1">
      <alignment horizontal="left" vertical="top"/>
    </xf>
    <xf numFmtId="0" fontId="3" fillId="0" borderId="18" xfId="0" applyFont="1" applyFill="1" applyBorder="1" applyAlignment="1">
      <alignment horizontal="left" vertical="top" shrinkToFit="1"/>
    </xf>
    <xf numFmtId="0" fontId="3" fillId="0" borderId="17" xfId="23" applyNumberFormat="1" applyFont="1" applyFill="1" applyBorder="1" applyAlignment="1">
      <alignment horizontal="left" vertical="top"/>
      <protection/>
    </xf>
    <xf numFmtId="0" fontId="3" fillId="0" borderId="15" xfId="0" applyFont="1" applyBorder="1" applyAlignment="1">
      <alignment vertical="top"/>
    </xf>
    <xf numFmtId="0" fontId="3" fillId="0" borderId="11" xfId="0" applyFont="1" applyBorder="1" applyAlignment="1">
      <alignment horizontal="left" vertical="top"/>
    </xf>
    <xf numFmtId="0" fontId="3" fillId="0" borderId="0" xfId="0" applyFont="1" applyBorder="1" applyAlignment="1">
      <alignment horizontal="left" vertical="top"/>
    </xf>
    <xf numFmtId="184" fontId="3" fillId="0" borderId="18" xfId="0" applyNumberFormat="1" applyFont="1" applyFill="1" applyBorder="1" applyAlignment="1">
      <alignment horizontal="left" vertical="top"/>
    </xf>
    <xf numFmtId="0" fontId="3" fillId="0" borderId="13" xfId="0" applyFont="1" applyFill="1" applyBorder="1" applyAlignment="1">
      <alignment horizontal="left" vertical="top"/>
    </xf>
    <xf numFmtId="184" fontId="3" fillId="0" borderId="0" xfId="0" applyNumberFormat="1" applyFont="1" applyBorder="1" applyAlignment="1">
      <alignment horizontal="left" vertical="top"/>
    </xf>
    <xf numFmtId="184" fontId="3" fillId="0" borderId="8" xfId="0" applyNumberFormat="1" applyFont="1" applyBorder="1" applyAlignment="1">
      <alignment horizontal="left" vertical="top"/>
    </xf>
    <xf numFmtId="0" fontId="3" fillId="0" borderId="8" xfId="0" applyFont="1" applyFill="1" applyBorder="1" applyAlignment="1">
      <alignment horizontal="center" vertical="top"/>
    </xf>
    <xf numFmtId="184" fontId="3" fillId="0" borderId="9" xfId="0" applyNumberFormat="1" applyFont="1" applyFill="1" applyBorder="1" applyAlignment="1">
      <alignment vertical="top"/>
    </xf>
    <xf numFmtId="184" fontId="3" fillId="0" borderId="8" xfId="0" applyNumberFormat="1" applyFont="1" applyFill="1" applyBorder="1" applyAlignment="1">
      <alignment vertical="top"/>
    </xf>
    <xf numFmtId="184" fontId="3" fillId="0" borderId="9" xfId="0" applyNumberFormat="1" applyFont="1" applyFill="1" applyBorder="1" applyAlignment="1">
      <alignment horizontal="left" vertical="top"/>
    </xf>
    <xf numFmtId="0" fontId="3" fillId="0" borderId="21" xfId="0" applyFont="1" applyBorder="1" applyAlignment="1">
      <alignment vertical="top" wrapText="1"/>
    </xf>
    <xf numFmtId="0" fontId="13" fillId="0" borderId="9" xfId="0" applyFont="1" applyBorder="1" applyAlignment="1">
      <alignment vertical="top"/>
    </xf>
    <xf numFmtId="17" fontId="3" fillId="0" borderId="0" xfId="21" applyNumberFormat="1" applyFont="1" applyBorder="1" applyAlignment="1" quotePrefix="1">
      <alignment horizontal="left" vertical="top" wrapText="1"/>
      <protection/>
    </xf>
    <xf numFmtId="0" fontId="3" fillId="0" borderId="11" xfId="21" applyFont="1" applyFill="1" applyBorder="1" applyAlignment="1">
      <alignment horizontal="center" vertical="top" wrapText="1"/>
      <protection/>
    </xf>
    <xf numFmtId="0" fontId="3" fillId="0" borderId="13" xfId="21" applyFont="1" applyFill="1" applyBorder="1" applyAlignment="1">
      <alignment vertical="top" wrapText="1"/>
      <protection/>
    </xf>
    <xf numFmtId="0" fontId="3" fillId="0" borderId="4" xfId="0" applyFont="1" applyFill="1" applyBorder="1" applyAlignment="1">
      <alignment horizontal="left" vertical="top" wrapText="1"/>
    </xf>
    <xf numFmtId="0" fontId="3" fillId="0" borderId="29" xfId="21" applyFont="1" applyBorder="1" applyAlignment="1">
      <alignment vertical="top" wrapText="1"/>
      <protection/>
    </xf>
    <xf numFmtId="0" fontId="3" fillId="0" borderId="0" xfId="21" applyNumberFormat="1" applyFont="1" applyFill="1" applyBorder="1" applyAlignment="1">
      <alignment horizontal="left" vertical="top" wrapText="1"/>
      <protection/>
    </xf>
    <xf numFmtId="0" fontId="3" fillId="0" borderId="30" xfId="21" applyFont="1" applyBorder="1" applyAlignment="1">
      <alignment horizontal="center" vertical="top" wrapText="1"/>
      <protection/>
    </xf>
    <xf numFmtId="0" fontId="3" fillId="0" borderId="31" xfId="21" applyFont="1" applyBorder="1" applyAlignment="1">
      <alignment horizontal="center" vertical="top" wrapText="1"/>
      <protection/>
    </xf>
    <xf numFmtId="0" fontId="3" fillId="0" borderId="32" xfId="21" applyFont="1" applyBorder="1" applyAlignment="1">
      <alignment horizontal="left" vertical="top" wrapText="1"/>
      <protection/>
    </xf>
    <xf numFmtId="0" fontId="3" fillId="0" borderId="3" xfId="0" applyFont="1" applyFill="1" applyBorder="1" applyAlignment="1">
      <alignment horizontal="center" vertical="top" wrapText="1"/>
    </xf>
    <xf numFmtId="0" fontId="3" fillId="0" borderId="22" xfId="0" applyFont="1" applyFill="1" applyBorder="1" applyAlignment="1">
      <alignment horizontal="left" vertical="top" wrapText="1"/>
    </xf>
    <xf numFmtId="0" fontId="12" fillId="0" borderId="3" xfId="0" applyFont="1" applyBorder="1" applyAlignment="1">
      <alignment vertical="top" wrapText="1"/>
    </xf>
    <xf numFmtId="0" fontId="14" fillId="0" borderId="3" xfId="0" applyFont="1" applyBorder="1" applyAlignment="1">
      <alignment horizontal="left" vertical="top" wrapText="1"/>
    </xf>
    <xf numFmtId="0" fontId="12" fillId="0" borderId="5" xfId="0" applyFont="1" applyBorder="1" applyAlignment="1">
      <alignment vertical="top" wrapText="1"/>
    </xf>
    <xf numFmtId="0" fontId="3" fillId="0" borderId="33" xfId="21" applyFont="1" applyBorder="1" applyAlignment="1">
      <alignment horizontal="left" vertical="top" wrapText="1"/>
      <protection/>
    </xf>
    <xf numFmtId="0" fontId="3" fillId="0" borderId="1" xfId="21" applyFont="1" applyBorder="1" applyAlignment="1">
      <alignment horizontal="left" vertical="top" wrapText="1"/>
      <protection/>
    </xf>
    <xf numFmtId="0" fontId="3" fillId="0" borderId="1" xfId="21" applyFont="1" applyBorder="1" applyAlignment="1">
      <alignment horizontal="center" vertical="top" wrapText="1"/>
      <protection/>
    </xf>
    <xf numFmtId="0" fontId="7" fillId="0" borderId="33" xfId="21" applyFont="1" applyBorder="1" applyAlignment="1">
      <alignment vertical="top" wrapText="1"/>
      <protection/>
    </xf>
    <xf numFmtId="0" fontId="7" fillId="0" borderId="33" xfId="21" applyFont="1" applyBorder="1" applyAlignment="1">
      <alignment horizontal="left" vertical="top" wrapText="1"/>
      <protection/>
    </xf>
    <xf numFmtId="0" fontId="3" fillId="0" borderId="34" xfId="21" applyFont="1" applyFill="1" applyBorder="1" applyAlignment="1">
      <alignment vertical="top" wrapText="1"/>
      <protection/>
    </xf>
    <xf numFmtId="0" fontId="3" fillId="0" borderId="34" xfId="21" applyFont="1" applyFill="1" applyBorder="1" applyAlignment="1">
      <alignment horizontal="left" vertical="top" wrapText="1"/>
      <protection/>
    </xf>
    <xf numFmtId="0" fontId="3" fillId="0" borderId="13" xfId="21" applyFont="1" applyFill="1" applyBorder="1" applyAlignment="1">
      <alignment horizontal="left" vertical="top" wrapText="1"/>
      <protection/>
    </xf>
    <xf numFmtId="0" fontId="3" fillId="0" borderId="12" xfId="0" applyFont="1" applyBorder="1" applyAlignment="1">
      <alignment horizontal="left" vertical="top" wrapText="1"/>
    </xf>
    <xf numFmtId="0" fontId="3" fillId="0" borderId="9" xfId="22" applyFont="1" applyBorder="1" applyAlignment="1">
      <alignment vertical="top" wrapText="1"/>
      <protection/>
    </xf>
    <xf numFmtId="0" fontId="3" fillId="0" borderId="9" xfId="22" applyFont="1" applyBorder="1" applyAlignment="1">
      <alignment horizontal="left" vertical="top" wrapText="1"/>
      <protection/>
    </xf>
    <xf numFmtId="0" fontId="3" fillId="0" borderId="19" xfId="22" applyFont="1" applyBorder="1" applyAlignment="1">
      <alignment horizontal="left" vertical="top" wrapText="1"/>
      <protection/>
    </xf>
    <xf numFmtId="0" fontId="3" fillId="0" borderId="0" xfId="0" applyFont="1" applyBorder="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center" vertical="top" wrapText="1"/>
    </xf>
    <xf numFmtId="56" fontId="3" fillId="0" borderId="7" xfId="21" applyNumberFormat="1" applyFont="1" applyBorder="1" applyAlignment="1" quotePrefix="1">
      <alignment horizontal="center" vertical="top" wrapText="1"/>
      <protection/>
    </xf>
    <xf numFmtId="0" fontId="3" fillId="0" borderId="29" xfId="0" applyFont="1" applyBorder="1" applyAlignment="1">
      <alignment vertical="top" wrapText="1"/>
    </xf>
    <xf numFmtId="0" fontId="3" fillId="0" borderId="35" xfId="21" applyFont="1" applyFill="1" applyBorder="1" applyAlignment="1">
      <alignment vertical="top" wrapText="1"/>
      <protection/>
    </xf>
    <xf numFmtId="0" fontId="3" fillId="0" borderId="29" xfId="21" applyFont="1" applyFill="1" applyBorder="1" applyAlignment="1">
      <alignment vertical="top" wrapText="1"/>
      <protection/>
    </xf>
    <xf numFmtId="0" fontId="3" fillId="0" borderId="5" xfId="21" applyFont="1" applyBorder="1" applyAlignment="1">
      <alignment vertical="top" wrapText="1"/>
      <protection/>
    </xf>
    <xf numFmtId="0" fontId="3" fillId="0" borderId="36" xfId="0" applyFont="1" applyBorder="1" applyAlignment="1">
      <alignment horizontal="left" vertical="top" wrapText="1"/>
    </xf>
    <xf numFmtId="0" fontId="11" fillId="0" borderId="0" xfId="21" applyFont="1" applyFill="1" applyBorder="1" applyAlignment="1">
      <alignment horizontal="left" vertical="top" wrapText="1"/>
      <protection/>
    </xf>
    <xf numFmtId="0" fontId="3" fillId="0" borderId="25" xfId="21" applyFont="1" applyBorder="1" applyAlignment="1">
      <alignment horizontal="left" vertical="top" wrapText="1"/>
      <protection/>
    </xf>
    <xf numFmtId="0" fontId="3" fillId="0" borderId="16" xfId="0" applyFont="1" applyBorder="1" applyAlignment="1">
      <alignment horizontal="left" vertical="top" wrapText="1"/>
    </xf>
    <xf numFmtId="0" fontId="4" fillId="0" borderId="0" xfId="21" applyFont="1" applyFill="1" applyBorder="1" applyAlignment="1">
      <alignment horizontal="left" vertical="top" wrapText="1"/>
      <protection/>
    </xf>
    <xf numFmtId="0" fontId="3" fillId="3" borderId="4" xfId="21" applyFont="1" applyFill="1" applyBorder="1" applyAlignment="1">
      <alignment horizontal="left" vertical="top" wrapText="1"/>
      <protection/>
    </xf>
    <xf numFmtId="0" fontId="3" fillId="3" borderId="7" xfId="21" applyFont="1" applyFill="1" applyBorder="1" applyAlignment="1">
      <alignment horizontal="left" vertical="top" wrapText="1"/>
      <protection/>
    </xf>
    <xf numFmtId="0" fontId="3" fillId="3" borderId="9" xfId="21" applyFont="1" applyFill="1" applyBorder="1" applyAlignment="1">
      <alignment horizontal="left" vertical="top" wrapText="1"/>
      <protection/>
    </xf>
    <xf numFmtId="0" fontId="3" fillId="0" borderId="7" xfId="21" applyFont="1" applyFill="1" applyBorder="1" applyAlignment="1">
      <alignment horizontal="left" vertical="top" wrapText="1"/>
      <protection/>
    </xf>
    <xf numFmtId="0" fontId="4" fillId="0" borderId="9" xfId="0" applyFont="1" applyBorder="1" applyAlignment="1">
      <alignment horizontal="left" vertical="top" wrapText="1"/>
    </xf>
    <xf numFmtId="0" fontId="3" fillId="0" borderId="14" xfId="21" applyFont="1" applyBorder="1" applyAlignment="1">
      <alignment horizontal="left" vertical="top" wrapText="1"/>
      <protection/>
    </xf>
    <xf numFmtId="49" fontId="3" fillId="0" borderId="17" xfId="21" applyNumberFormat="1" applyFont="1" applyBorder="1" applyAlignment="1">
      <alignment horizontal="left" vertical="top" wrapText="1"/>
      <protection/>
    </xf>
    <xf numFmtId="0" fontId="3" fillId="0" borderId="6" xfId="21" applyFont="1" applyBorder="1" applyAlignment="1">
      <alignment horizontal="left" vertical="top" wrapText="1"/>
      <protection/>
    </xf>
    <xf numFmtId="0" fontId="3" fillId="0" borderId="2" xfId="21" applyFont="1" applyFill="1" applyBorder="1" applyAlignment="1">
      <alignment horizontal="left" vertical="top" wrapText="1"/>
      <protection/>
    </xf>
    <xf numFmtId="0" fontId="3" fillId="0" borderId="5" xfId="21" applyFont="1" applyFill="1" applyBorder="1" applyAlignment="1">
      <alignment horizontal="left" vertical="top" wrapText="1"/>
      <protection/>
    </xf>
    <xf numFmtId="0" fontId="3" fillId="0" borderId="35" xfId="21" applyFont="1" applyFill="1" applyBorder="1" applyAlignment="1">
      <alignment horizontal="left" vertical="top" wrapText="1"/>
      <protection/>
    </xf>
    <xf numFmtId="0" fontId="3" fillId="0" borderId="4" xfId="0" applyFont="1" applyFill="1" applyBorder="1" applyAlignment="1">
      <alignment horizontal="left" vertical="top" shrinkToFit="1"/>
    </xf>
    <xf numFmtId="0" fontId="3" fillId="0" borderId="7" xfId="0" applyFont="1" applyFill="1" applyBorder="1" applyAlignment="1">
      <alignment horizontal="left" vertical="top" shrinkToFit="1"/>
    </xf>
    <xf numFmtId="0" fontId="3" fillId="0" borderId="17" xfId="0" applyFont="1" applyFill="1" applyBorder="1" applyAlignment="1">
      <alignment horizontal="left" vertical="top" shrinkToFit="1"/>
    </xf>
    <xf numFmtId="0" fontId="3" fillId="0" borderId="21" xfId="0" applyFont="1" applyBorder="1" applyAlignment="1">
      <alignment horizontal="left" vertical="top" wrapText="1"/>
    </xf>
    <xf numFmtId="0" fontId="7" fillId="0" borderId="1" xfId="21" applyFont="1" applyBorder="1" applyAlignment="1">
      <alignment horizontal="left" vertical="top" wrapText="1"/>
      <protection/>
    </xf>
    <xf numFmtId="184" fontId="3" fillId="0" borderId="18" xfId="0" applyNumberFormat="1" applyFont="1" applyFill="1" applyBorder="1" applyAlignment="1">
      <alignment horizontal="left" vertical="top" wrapText="1"/>
    </xf>
    <xf numFmtId="184" fontId="3" fillId="0" borderId="18" xfId="0" applyNumberFormat="1" applyFont="1" applyBorder="1" applyAlignment="1">
      <alignment horizontal="left" vertical="top"/>
    </xf>
    <xf numFmtId="0" fontId="3" fillId="0" borderId="8" xfId="23" applyFont="1" applyFill="1" applyBorder="1" applyAlignment="1">
      <alignment horizontal="left" vertical="top" wrapText="1"/>
      <protection/>
    </xf>
    <xf numFmtId="0" fontId="3" fillId="0" borderId="7" xfId="23" applyFont="1" applyFill="1" applyBorder="1" applyAlignment="1">
      <alignment horizontal="left" vertical="top" wrapText="1"/>
      <protection/>
    </xf>
    <xf numFmtId="0" fontId="3" fillId="0" borderId="12" xfId="23" applyFont="1" applyFill="1" applyBorder="1" applyAlignment="1">
      <alignment horizontal="left" vertical="top" wrapText="1"/>
      <protection/>
    </xf>
    <xf numFmtId="0" fontId="3" fillId="0" borderId="9" xfId="23" applyFont="1" applyFill="1" applyBorder="1" applyAlignment="1">
      <alignment horizontal="left" vertical="top" wrapText="1"/>
      <protection/>
    </xf>
    <xf numFmtId="49" fontId="3" fillId="0" borderId="21" xfId="21" applyNumberFormat="1" applyFont="1" applyBorder="1" applyAlignment="1">
      <alignment horizontal="left" vertical="top" wrapText="1"/>
      <protection/>
    </xf>
    <xf numFmtId="0" fontId="3" fillId="0" borderId="0" xfId="21" applyFont="1" applyFill="1" applyBorder="1" applyAlignment="1">
      <alignment horizontal="center" vertical="top" wrapText="1"/>
      <protection/>
    </xf>
    <xf numFmtId="0" fontId="3" fillId="0" borderId="19" xfId="23" applyFont="1" applyFill="1" applyBorder="1" applyAlignment="1">
      <alignment horizontal="left" vertical="top" wrapText="1"/>
      <protection/>
    </xf>
    <xf numFmtId="184" fontId="3" fillId="0" borderId="8" xfId="0" applyNumberFormat="1" applyFont="1" applyFill="1" applyBorder="1" applyAlignment="1">
      <alignment horizontal="left" vertical="top" wrapText="1"/>
    </xf>
    <xf numFmtId="0" fontId="3" fillId="0" borderId="18" xfId="23" applyFont="1" applyFill="1" applyBorder="1" applyAlignment="1">
      <alignment horizontal="left" vertical="top" wrapText="1"/>
      <protection/>
    </xf>
    <xf numFmtId="0" fontId="3" fillId="0" borderId="18" xfId="0" applyNumberFormat="1" applyFont="1" applyFill="1" applyBorder="1" applyAlignment="1">
      <alignment horizontal="left" vertical="top"/>
    </xf>
    <xf numFmtId="0" fontId="3" fillId="0" borderId="13" xfId="0" applyFont="1" applyFill="1" applyBorder="1" applyAlignment="1">
      <alignment vertical="top" wrapText="1"/>
    </xf>
    <xf numFmtId="0" fontId="3" fillId="0" borderId="19" xfId="0" applyNumberFormat="1" applyFont="1" applyFill="1" applyBorder="1" applyAlignment="1">
      <alignment horizontal="left" vertical="top"/>
    </xf>
    <xf numFmtId="0" fontId="3" fillId="0" borderId="0" xfId="21" applyNumberFormat="1" applyFont="1" applyAlignment="1">
      <alignment horizontal="center" vertical="top" wrapText="1"/>
      <protection/>
    </xf>
    <xf numFmtId="0" fontId="3" fillId="0" borderId="0" xfId="21" applyNumberFormat="1" applyFont="1" applyBorder="1" applyAlignment="1">
      <alignment horizontal="center" vertical="top" wrapText="1"/>
      <protection/>
    </xf>
    <xf numFmtId="0" fontId="3" fillId="0" borderId="17" xfId="21" applyFont="1" applyBorder="1" applyAlignment="1">
      <alignment horizontal="center" vertical="top" wrapText="1"/>
      <protection/>
    </xf>
    <xf numFmtId="0" fontId="3" fillId="0" borderId="18" xfId="21" applyFont="1" applyBorder="1" applyAlignment="1">
      <alignment horizontal="center" vertical="top" wrapText="1"/>
      <protection/>
    </xf>
    <xf numFmtId="0" fontId="3" fillId="0" borderId="11" xfId="21" applyNumberFormat="1" applyFont="1" applyBorder="1" applyAlignment="1">
      <alignment horizontal="center" vertical="top" wrapText="1"/>
      <protection/>
    </xf>
    <xf numFmtId="0" fontId="3" fillId="3" borderId="4" xfId="21" applyNumberFormat="1" applyFont="1" applyFill="1" applyBorder="1" applyAlignment="1">
      <alignment horizontal="center" vertical="top" wrapText="1"/>
      <protection/>
    </xf>
    <xf numFmtId="0" fontId="3" fillId="3" borderId="7" xfId="21" applyNumberFormat="1" applyFont="1" applyFill="1" applyBorder="1" applyAlignment="1">
      <alignment horizontal="center" vertical="top" wrapText="1"/>
      <protection/>
    </xf>
    <xf numFmtId="56" fontId="3" fillId="3" borderId="9" xfId="21" applyNumberFormat="1" applyFont="1" applyFill="1" applyBorder="1" applyAlignment="1" quotePrefix="1">
      <alignment horizontal="center" vertical="top" wrapText="1"/>
      <protection/>
    </xf>
    <xf numFmtId="0" fontId="3" fillId="0" borderId="7" xfId="21" applyFont="1" applyFill="1" applyBorder="1" applyAlignment="1">
      <alignment horizontal="center" vertical="top" wrapText="1"/>
      <protection/>
    </xf>
    <xf numFmtId="0" fontId="3" fillId="0" borderId="7" xfId="22" applyFont="1" applyBorder="1" applyAlignment="1">
      <alignment horizontal="center" vertical="top" wrapText="1"/>
      <protection/>
    </xf>
    <xf numFmtId="0" fontId="3" fillId="0" borderId="9" xfId="22" applyFont="1" applyBorder="1" applyAlignment="1">
      <alignment horizontal="center" vertical="top" wrapText="1"/>
      <protection/>
    </xf>
    <xf numFmtId="188" fontId="3" fillId="0" borderId="7" xfId="22" applyNumberFormat="1" applyFont="1" applyBorder="1" applyAlignment="1">
      <alignment horizontal="center" vertical="top" wrapText="1"/>
      <protection/>
    </xf>
    <xf numFmtId="188" fontId="3" fillId="0" borderId="7" xfId="0" applyNumberFormat="1" applyFont="1" applyBorder="1" applyAlignment="1">
      <alignment horizontal="center" vertical="top" wrapText="1"/>
    </xf>
    <xf numFmtId="0" fontId="3" fillId="0" borderId="7" xfId="22" applyNumberFormat="1" applyFont="1" applyBorder="1" applyAlignment="1">
      <alignment horizontal="center" vertical="top" wrapText="1"/>
      <protection/>
    </xf>
    <xf numFmtId="0" fontId="3" fillId="0" borderId="37" xfId="21" applyFont="1" applyBorder="1" applyAlignment="1">
      <alignment horizontal="center" vertical="top" wrapText="1"/>
      <protection/>
    </xf>
    <xf numFmtId="49" fontId="3" fillId="0" borderId="9" xfId="21" applyNumberFormat="1" applyFont="1" applyBorder="1" applyAlignment="1">
      <alignment horizontal="center" vertical="top" wrapText="1"/>
      <protection/>
    </xf>
    <xf numFmtId="0" fontId="3" fillId="0" borderId="11" xfId="21" applyNumberFormat="1" applyFont="1" applyFill="1" applyBorder="1" applyAlignment="1">
      <alignment horizontal="center" vertical="top" wrapText="1"/>
      <protection/>
    </xf>
    <xf numFmtId="0" fontId="3" fillId="0" borderId="0" xfId="21" applyNumberFormat="1" applyFont="1" applyFill="1" applyBorder="1" applyAlignment="1">
      <alignment horizontal="center" vertical="top" wrapText="1"/>
      <protection/>
    </xf>
    <xf numFmtId="0" fontId="3" fillId="0" borderId="7" xfId="0" applyFont="1" applyBorder="1" applyAlignment="1">
      <alignment horizontal="center" vertical="top"/>
    </xf>
    <xf numFmtId="0" fontId="3" fillId="0" borderId="7" xfId="0" applyFont="1" applyFill="1" applyBorder="1" applyAlignment="1">
      <alignment horizontal="center" vertical="top"/>
    </xf>
    <xf numFmtId="0" fontId="3" fillId="0" borderId="21" xfId="21" applyFont="1" applyBorder="1" applyAlignment="1">
      <alignment vertical="top" wrapText="1"/>
      <protection/>
    </xf>
    <xf numFmtId="0" fontId="3" fillId="0" borderId="21" xfId="21" applyFont="1" applyBorder="1" applyAlignment="1">
      <alignment horizontal="left" vertical="top" wrapText="1"/>
      <protection/>
    </xf>
    <xf numFmtId="0" fontId="3" fillId="0" borderId="21" xfId="21" applyFont="1" applyBorder="1" applyAlignment="1">
      <alignment horizontal="center" vertical="top" wrapText="1"/>
      <protection/>
    </xf>
    <xf numFmtId="49" fontId="3" fillId="0" borderId="0" xfId="21" applyNumberFormat="1" applyFont="1" applyBorder="1" applyAlignment="1">
      <alignment horizontal="left" vertical="top" wrapText="1"/>
      <protection/>
    </xf>
    <xf numFmtId="0" fontId="3" fillId="0" borderId="9" xfId="0" applyFont="1" applyFill="1" applyBorder="1" applyAlignment="1">
      <alignment horizontal="center" vertical="top"/>
    </xf>
    <xf numFmtId="0" fontId="3" fillId="0" borderId="4" xfId="0" applyFont="1" applyFill="1" applyBorder="1" applyAlignment="1">
      <alignment horizontal="center" vertical="top"/>
    </xf>
    <xf numFmtId="49" fontId="3" fillId="0" borderId="4" xfId="0" applyNumberFormat="1" applyFont="1" applyFill="1" applyBorder="1" applyAlignment="1">
      <alignment horizontal="center" vertical="top" wrapText="1"/>
    </xf>
    <xf numFmtId="49" fontId="3" fillId="0" borderId="7" xfId="0" applyNumberFormat="1" applyFont="1" applyFill="1" applyBorder="1" applyAlignment="1">
      <alignment horizontal="center" vertical="top" wrapText="1"/>
    </xf>
    <xf numFmtId="49" fontId="3" fillId="0" borderId="17" xfId="0" applyNumberFormat="1" applyFont="1" applyFill="1" applyBorder="1" applyAlignment="1">
      <alignment horizontal="center" vertical="top" wrapText="1"/>
    </xf>
    <xf numFmtId="49" fontId="3" fillId="0" borderId="18" xfId="0" applyNumberFormat="1" applyFont="1" applyFill="1" applyBorder="1" applyAlignment="1">
      <alignment horizontal="center" vertical="top" wrapText="1"/>
    </xf>
    <xf numFmtId="49" fontId="3" fillId="0" borderId="17" xfId="23" applyNumberFormat="1" applyFont="1" applyFill="1" applyBorder="1" applyAlignment="1">
      <alignment horizontal="center" vertical="top" wrapText="1"/>
      <protection/>
    </xf>
    <xf numFmtId="49" fontId="3" fillId="0" borderId="18" xfId="23" applyNumberFormat="1" applyFont="1" applyFill="1" applyBorder="1" applyAlignment="1">
      <alignment horizontal="center" vertical="top" wrapText="1"/>
      <protection/>
    </xf>
    <xf numFmtId="49" fontId="3" fillId="0" borderId="11" xfId="0" applyNumberFormat="1" applyFont="1" applyFill="1" applyBorder="1" applyAlignment="1">
      <alignment horizontal="center" vertical="top" wrapText="1"/>
    </xf>
    <xf numFmtId="49" fontId="3" fillId="0" borderId="0" xfId="23" applyNumberFormat="1" applyFont="1" applyFill="1" applyBorder="1" applyAlignment="1">
      <alignment horizontal="center" vertical="top" wrapText="1"/>
      <protection/>
    </xf>
    <xf numFmtId="49" fontId="3" fillId="0" borderId="4" xfId="23" applyNumberFormat="1" applyFont="1" applyFill="1" applyBorder="1" applyAlignment="1">
      <alignment horizontal="center" vertical="top" wrapText="1"/>
      <protection/>
    </xf>
    <xf numFmtId="0" fontId="3" fillId="0" borderId="7" xfId="23" applyFont="1" applyFill="1" applyBorder="1" applyAlignment="1">
      <alignment horizontal="center" vertical="top" wrapText="1"/>
      <protection/>
    </xf>
    <xf numFmtId="0" fontId="3" fillId="0" borderId="9" xfId="23" applyFont="1" applyFill="1" applyBorder="1" applyAlignment="1">
      <alignment horizontal="center" vertical="top" wrapText="1"/>
      <protection/>
    </xf>
    <xf numFmtId="0" fontId="3" fillId="0" borderId="8" xfId="0" applyFont="1" applyBorder="1" applyAlignment="1">
      <alignment horizontal="center" vertical="top" wrapText="1"/>
    </xf>
    <xf numFmtId="184" fontId="3" fillId="0" borderId="8" xfId="0" applyNumberFormat="1" applyFont="1" applyBorder="1" applyAlignment="1">
      <alignment horizontal="center" vertical="top"/>
    </xf>
    <xf numFmtId="0" fontId="3" fillId="0" borderId="18" xfId="0" applyFont="1" applyBorder="1" applyAlignment="1">
      <alignment horizontal="center" vertical="top"/>
    </xf>
    <xf numFmtId="0" fontId="3" fillId="0" borderId="18" xfId="0" applyFont="1" applyFill="1" applyBorder="1" applyAlignment="1">
      <alignment horizontal="center" vertical="top"/>
    </xf>
    <xf numFmtId="0" fontId="3" fillId="0" borderId="0" xfId="0" applyFont="1" applyFill="1" applyBorder="1" applyAlignment="1">
      <alignment horizontal="center" vertical="top"/>
    </xf>
    <xf numFmtId="184" fontId="3" fillId="0" borderId="0" xfId="23" applyNumberFormat="1" applyFont="1" applyFill="1" applyBorder="1" applyAlignment="1">
      <alignment horizontal="center" vertical="top" wrapText="1"/>
      <protection/>
    </xf>
    <xf numFmtId="0" fontId="3" fillId="0" borderId="17" xfId="0" applyFont="1" applyFill="1" applyBorder="1" applyAlignment="1">
      <alignment horizontal="center" vertical="top"/>
    </xf>
    <xf numFmtId="184" fontId="3" fillId="0" borderId="4" xfId="23" applyNumberFormat="1" applyFont="1" applyFill="1" applyBorder="1" applyAlignment="1">
      <alignment horizontal="center" vertical="top" wrapText="1"/>
      <protection/>
    </xf>
    <xf numFmtId="184" fontId="3" fillId="0" borderId="7" xfId="0" applyNumberFormat="1" applyFont="1" applyFill="1" applyBorder="1" applyAlignment="1">
      <alignment horizontal="center" vertical="top"/>
    </xf>
    <xf numFmtId="0" fontId="3" fillId="0" borderId="14" xfId="21" applyFont="1" applyBorder="1" applyAlignment="1">
      <alignment horizontal="center" vertical="top" wrapText="1"/>
      <protection/>
    </xf>
    <xf numFmtId="0" fontId="3" fillId="0" borderId="7" xfId="21" applyFont="1" applyBorder="1" applyAlignment="1" quotePrefix="1">
      <alignment horizontal="center" vertical="top" wrapText="1"/>
      <protection/>
    </xf>
    <xf numFmtId="0" fontId="3" fillId="0" borderId="7" xfId="21" applyFont="1" applyFill="1" applyBorder="1" applyAlignment="1">
      <alignment horizontal="center" vertical="top"/>
      <protection/>
    </xf>
    <xf numFmtId="0" fontId="7" fillId="0" borderId="7" xfId="21" applyFont="1" applyBorder="1" applyAlignment="1">
      <alignment horizontal="center" vertical="top" wrapText="1"/>
      <protection/>
    </xf>
    <xf numFmtId="0" fontId="3" fillId="0" borderId="8" xfId="21" applyFont="1" applyFill="1" applyBorder="1" applyAlignment="1">
      <alignment horizontal="left" vertical="top" wrapText="1"/>
      <protection/>
    </xf>
    <xf numFmtId="49" fontId="3" fillId="0" borderId="4" xfId="21" applyNumberFormat="1" applyFont="1" applyBorder="1" applyAlignment="1">
      <alignment horizontal="center" vertical="top" wrapText="1"/>
      <protection/>
    </xf>
    <xf numFmtId="0" fontId="3" fillId="0" borderId="15" xfId="21" applyFont="1" applyBorder="1" applyAlignment="1">
      <alignment horizontal="left" vertical="top" wrapText="1"/>
      <protection/>
    </xf>
    <xf numFmtId="0" fontId="3" fillId="0" borderId="6" xfId="21" applyFont="1" applyBorder="1" applyAlignment="1">
      <alignment horizontal="center" vertical="top" wrapText="1"/>
      <protection/>
    </xf>
    <xf numFmtId="0" fontId="7" fillId="0" borderId="1" xfId="21" applyFont="1" applyBorder="1" applyAlignment="1">
      <alignment horizontal="center" vertical="top" wrapText="1"/>
      <protection/>
    </xf>
    <xf numFmtId="0" fontId="3" fillId="0" borderId="2" xfId="21" applyFont="1" applyFill="1" applyBorder="1" applyAlignment="1">
      <alignment horizontal="center" vertical="top" wrapText="1"/>
      <protection/>
    </xf>
    <xf numFmtId="0" fontId="3" fillId="0" borderId="5" xfId="21" applyFont="1" applyFill="1" applyBorder="1" applyAlignment="1">
      <alignment horizontal="center" vertical="top" wrapText="1"/>
      <protection/>
    </xf>
    <xf numFmtId="0" fontId="3" fillId="0" borderId="35" xfId="21" applyFont="1" applyFill="1" applyBorder="1" applyAlignment="1">
      <alignment horizontal="center" vertical="top" wrapText="1"/>
      <protection/>
    </xf>
    <xf numFmtId="0" fontId="3" fillId="0" borderId="0" xfId="21" applyFont="1" applyFill="1" applyAlignment="1">
      <alignment horizontal="center" vertical="top" wrapText="1"/>
      <protection/>
    </xf>
    <xf numFmtId="0" fontId="3" fillId="0" borderId="8" xfId="21" applyFont="1" applyFill="1" applyBorder="1" applyAlignment="1">
      <alignment horizontal="left" vertical="top" wrapText="1"/>
      <protection/>
    </xf>
    <xf numFmtId="49" fontId="3" fillId="0" borderId="7" xfId="21" applyNumberFormat="1" applyFont="1" applyFill="1" applyBorder="1" applyAlignment="1">
      <alignment horizontal="center" vertical="top" wrapText="1"/>
      <protection/>
    </xf>
    <xf numFmtId="0" fontId="3" fillId="0" borderId="18" xfId="21" applyFont="1" applyFill="1" applyBorder="1" applyAlignment="1">
      <alignment horizontal="left" vertical="top" wrapText="1"/>
      <protection/>
    </xf>
    <xf numFmtId="0" fontId="3" fillId="0" borderId="16" xfId="21" applyNumberFormat="1" applyFont="1" applyBorder="1" applyAlignment="1">
      <alignment horizontal="center" vertical="top" wrapText="1"/>
      <protection/>
    </xf>
    <xf numFmtId="56" fontId="3" fillId="0" borderId="9" xfId="21" applyNumberFormat="1" applyFont="1" applyBorder="1" applyAlignment="1">
      <alignment horizontal="center" vertical="top" wrapText="1"/>
      <protection/>
    </xf>
    <xf numFmtId="0" fontId="3" fillId="0" borderId="18" xfId="0" applyNumberFormat="1" applyFont="1" applyBorder="1" applyAlignment="1">
      <alignment horizontal="left" vertical="top" wrapText="1"/>
    </xf>
    <xf numFmtId="0" fontId="3" fillId="0" borderId="19" xfId="0" applyNumberFormat="1" applyFont="1" applyBorder="1" applyAlignment="1">
      <alignment horizontal="left" vertical="top" wrapText="1"/>
    </xf>
    <xf numFmtId="0" fontId="4" fillId="0" borderId="13" xfId="0" applyFont="1" applyBorder="1" applyAlignment="1">
      <alignment vertical="top" wrapText="1"/>
    </xf>
    <xf numFmtId="0" fontId="4" fillId="0" borderId="9" xfId="0" applyFont="1" applyBorder="1" applyAlignment="1">
      <alignment vertical="top"/>
    </xf>
    <xf numFmtId="0" fontId="4" fillId="0" borderId="9" xfId="0" applyFont="1" applyBorder="1" applyAlignment="1">
      <alignment horizontal="center" vertical="top" wrapText="1"/>
    </xf>
    <xf numFmtId="0" fontId="4" fillId="0" borderId="19" xfId="0" applyFont="1" applyBorder="1" applyAlignment="1">
      <alignment horizontal="left" vertical="top" wrapText="1"/>
    </xf>
    <xf numFmtId="0" fontId="3" fillId="3" borderId="4" xfId="21" applyFont="1" applyFill="1" applyBorder="1" applyAlignment="1">
      <alignment horizontal="center" vertical="top" wrapText="1"/>
      <protection/>
    </xf>
    <xf numFmtId="0" fontId="3" fillId="3" borderId="7" xfId="21" applyFont="1" applyFill="1" applyBorder="1" applyAlignment="1">
      <alignment horizontal="center" vertical="top" wrapText="1"/>
      <protection/>
    </xf>
    <xf numFmtId="0" fontId="3" fillId="3" borderId="9" xfId="21" applyFont="1" applyFill="1" applyBorder="1" applyAlignment="1">
      <alignment horizontal="center" vertical="top" wrapText="1"/>
      <protection/>
    </xf>
    <xf numFmtId="17" fontId="3" fillId="0" borderId="7" xfId="21" applyNumberFormat="1" applyFont="1" applyBorder="1" applyAlignment="1" quotePrefix="1">
      <alignment horizontal="center" vertical="top" wrapText="1"/>
      <protection/>
    </xf>
    <xf numFmtId="17" fontId="3" fillId="0" borderId="4" xfId="21" applyNumberFormat="1" applyFont="1" applyFill="1" applyBorder="1" applyAlignment="1">
      <alignment horizontal="center" vertical="top" wrapText="1"/>
      <protection/>
    </xf>
    <xf numFmtId="17" fontId="3" fillId="0" borderId="7" xfId="21" applyNumberFormat="1" applyFont="1" applyFill="1" applyBorder="1" applyAlignment="1">
      <alignment horizontal="center" vertical="top" wrapText="1"/>
      <protection/>
    </xf>
    <xf numFmtId="184" fontId="3" fillId="0" borderId="16" xfId="23" applyNumberFormat="1" applyFont="1" applyFill="1" applyBorder="1" applyAlignment="1">
      <alignment horizontal="center" vertical="top" wrapText="1"/>
      <protection/>
    </xf>
    <xf numFmtId="184" fontId="3" fillId="0" borderId="7" xfId="0" applyNumberFormat="1" applyFont="1" applyBorder="1" applyAlignment="1">
      <alignment horizontal="center" vertical="top"/>
    </xf>
    <xf numFmtId="0" fontId="3" fillId="0" borderId="0" xfId="0" applyFont="1" applyBorder="1" applyAlignment="1">
      <alignment horizontal="center" vertical="top"/>
    </xf>
    <xf numFmtId="0" fontId="3" fillId="0" borderId="8" xfId="0" applyFont="1" applyBorder="1" applyAlignment="1">
      <alignment horizontal="center" vertical="top"/>
    </xf>
    <xf numFmtId="0" fontId="3" fillId="0" borderId="8" xfId="23" applyFont="1" applyFill="1" applyBorder="1" applyAlignment="1">
      <alignment horizontal="center" vertical="top" wrapText="1"/>
      <protection/>
    </xf>
    <xf numFmtId="0" fontId="3" fillId="0" borderId="12" xfId="23" applyFont="1" applyFill="1" applyBorder="1" applyAlignment="1">
      <alignment horizontal="center" vertical="top" wrapText="1"/>
      <protection/>
    </xf>
    <xf numFmtId="184" fontId="3" fillId="0" borderId="0" xfId="0" applyNumberFormat="1" applyFont="1" applyFill="1" applyBorder="1" applyAlignment="1">
      <alignment horizontal="center" vertical="top"/>
    </xf>
    <xf numFmtId="184" fontId="3" fillId="0" borderId="0" xfId="0" applyNumberFormat="1" applyFont="1" applyFill="1" applyBorder="1" applyAlignment="1">
      <alignment horizontal="left" vertical="top" wrapText="1"/>
    </xf>
    <xf numFmtId="49" fontId="3" fillId="0" borderId="7" xfId="21" applyNumberFormat="1" applyFont="1" applyFill="1" applyBorder="1" applyAlignment="1">
      <alignment horizontal="center" vertical="top" wrapText="1"/>
      <protection/>
    </xf>
    <xf numFmtId="184" fontId="3" fillId="0" borderId="8" xfId="23" applyNumberFormat="1" applyFont="1" applyFill="1" applyBorder="1" applyAlignment="1">
      <alignment horizontal="left" vertical="top"/>
      <protection/>
    </xf>
    <xf numFmtId="0" fontId="3" fillId="0" borderId="18" xfId="23" applyFont="1" applyFill="1" applyBorder="1" applyAlignment="1" quotePrefix="1">
      <alignment horizontal="left" vertical="top" wrapText="1"/>
      <protection/>
    </xf>
    <xf numFmtId="0" fontId="3" fillId="0" borderId="7" xfId="21" applyFont="1" applyBorder="1" applyAlignment="1">
      <alignment vertical="top" wrapText="1"/>
      <protection/>
    </xf>
    <xf numFmtId="0" fontId="3" fillId="0" borderId="36" xfId="0" applyFont="1" applyFill="1" applyBorder="1" applyAlignment="1">
      <alignment horizontal="center" vertical="top" wrapText="1"/>
    </xf>
    <xf numFmtId="0" fontId="12" fillId="0" borderId="3" xfId="0" applyFont="1" applyFill="1" applyBorder="1" applyAlignment="1">
      <alignment horizontal="left" vertical="top" wrapText="1"/>
    </xf>
    <xf numFmtId="0" fontId="3" fillId="0" borderId="12" xfId="21" applyFont="1" applyFill="1" applyBorder="1" applyAlignment="1">
      <alignment vertical="top" wrapText="1"/>
      <protection/>
    </xf>
    <xf numFmtId="0" fontId="3" fillId="0" borderId="7" xfId="21" applyFont="1" applyFill="1" applyBorder="1" applyAlignment="1">
      <alignment vertical="top" wrapText="1"/>
      <protection/>
    </xf>
    <xf numFmtId="0" fontId="3" fillId="0" borderId="9" xfId="21" applyFont="1" applyFill="1" applyBorder="1" applyAlignment="1">
      <alignment vertical="top" wrapText="1"/>
      <protection/>
    </xf>
    <xf numFmtId="0" fontId="3" fillId="0" borderId="18" xfId="21" applyFont="1" applyFill="1" applyBorder="1" applyAlignment="1">
      <alignment horizontal="left" vertical="top" wrapText="1"/>
      <protection/>
    </xf>
    <xf numFmtId="0" fontId="3" fillId="0" borderId="17" xfId="21" applyFont="1" applyFill="1" applyBorder="1" applyAlignment="1">
      <alignment horizontal="left" vertical="top" wrapText="1"/>
      <protection/>
    </xf>
    <xf numFmtId="0" fontId="3" fillId="0" borderId="4" xfId="21" applyFont="1" applyFill="1" applyBorder="1" applyAlignment="1">
      <alignment horizontal="center" vertical="top" wrapText="1"/>
      <protection/>
    </xf>
    <xf numFmtId="0" fontId="3" fillId="0" borderId="8" xfId="0" applyFont="1" applyFill="1" applyBorder="1" applyAlignment="1">
      <alignment vertical="top" wrapText="1"/>
    </xf>
    <xf numFmtId="0" fontId="3" fillId="0" borderId="15" xfId="21" applyFont="1" applyFill="1" applyBorder="1" applyAlignment="1">
      <alignment vertical="top" wrapText="1"/>
      <protection/>
    </xf>
    <xf numFmtId="0" fontId="3" fillId="0" borderId="4" xfId="21" applyFont="1" applyFill="1" applyBorder="1" applyAlignment="1">
      <alignment vertical="top" wrapText="1"/>
      <protection/>
    </xf>
    <xf numFmtId="0" fontId="3" fillId="0" borderId="4" xfId="21" applyFont="1" applyFill="1" applyBorder="1" applyAlignment="1">
      <alignment horizontal="left" vertical="top" wrapText="1"/>
      <protection/>
    </xf>
    <xf numFmtId="0" fontId="3" fillId="0" borderId="7" xfId="0" applyFont="1" applyBorder="1" applyAlignment="1" quotePrefix="1">
      <alignment horizontal="center" vertical="top" wrapText="1"/>
    </xf>
    <xf numFmtId="0" fontId="3" fillId="0" borderId="4" xfId="0" applyFont="1" applyBorder="1" applyAlignment="1">
      <alignment horizontal="center" vertical="top" wrapText="1"/>
    </xf>
    <xf numFmtId="0" fontId="3" fillId="0" borderId="15" xfId="0" applyFont="1" applyFill="1" applyBorder="1" applyAlignment="1">
      <alignment vertical="top" wrapText="1"/>
    </xf>
    <xf numFmtId="0" fontId="3" fillId="0" borderId="9" xfId="21" applyFont="1" applyBorder="1" applyAlignment="1">
      <alignment horizontal="left" vertical="top" wrapText="1"/>
      <protection/>
    </xf>
    <xf numFmtId="0" fontId="3" fillId="0" borderId="9" xfId="21" applyFont="1" applyBorder="1" applyAlignment="1">
      <alignment horizontal="center" vertical="top" wrapText="1"/>
      <protection/>
    </xf>
    <xf numFmtId="0" fontId="3" fillId="0" borderId="12" xfId="21" applyFont="1" applyBorder="1" applyAlignment="1">
      <alignment vertical="top" wrapText="1"/>
      <protection/>
    </xf>
    <xf numFmtId="0" fontId="3" fillId="0" borderId="7" xfId="22" applyFont="1" applyBorder="1" applyAlignment="1">
      <alignment vertical="top" wrapText="1"/>
      <protection/>
    </xf>
    <xf numFmtId="0" fontId="3" fillId="0" borderId="7" xfId="24" applyFont="1" applyBorder="1" applyAlignment="1">
      <alignment horizontal="left" vertical="top" wrapText="1"/>
      <protection/>
    </xf>
    <xf numFmtId="0" fontId="3" fillId="0" borderId="18" xfId="0" applyFont="1" applyBorder="1" applyAlignment="1">
      <alignment horizontal="left" vertical="top" wrapText="1"/>
    </xf>
    <xf numFmtId="49" fontId="3" fillId="0" borderId="7" xfId="21" applyNumberFormat="1" applyFont="1" applyBorder="1" applyAlignment="1">
      <alignment horizontal="center" vertical="top" wrapText="1"/>
      <protection/>
    </xf>
    <xf numFmtId="0" fontId="3" fillId="2" borderId="8" xfId="21" applyFont="1" applyFill="1" applyBorder="1" applyAlignment="1">
      <alignment horizontal="left" vertical="top" wrapText="1"/>
      <protection/>
    </xf>
    <xf numFmtId="184" fontId="3" fillId="0" borderId="8" xfId="23" applyNumberFormat="1" applyFont="1" applyFill="1" applyBorder="1" applyAlignment="1">
      <alignment horizontal="left" vertical="top" wrapText="1"/>
      <protection/>
    </xf>
    <xf numFmtId="0" fontId="3" fillId="0" borderId="8" xfId="0" applyFont="1" applyFill="1" applyBorder="1" applyAlignment="1">
      <alignment horizontal="left" vertical="top" wrapText="1"/>
    </xf>
    <xf numFmtId="184" fontId="3" fillId="0" borderId="7" xfId="23" applyNumberFormat="1" applyFont="1" applyFill="1" applyBorder="1" applyAlignment="1">
      <alignment horizontal="left" vertical="top" wrapText="1"/>
      <protection/>
    </xf>
    <xf numFmtId="0" fontId="3" fillId="0" borderId="8" xfId="0" applyFont="1" applyFill="1" applyBorder="1" applyAlignment="1">
      <alignment vertical="top"/>
    </xf>
    <xf numFmtId="0" fontId="3" fillId="0" borderId="8" xfId="0" applyFont="1" applyBorder="1" applyAlignment="1">
      <alignment vertical="top"/>
    </xf>
    <xf numFmtId="0" fontId="3" fillId="0" borderId="4" xfId="0" applyFont="1" applyFill="1" applyBorder="1" applyAlignment="1">
      <alignment horizontal="left" vertical="top"/>
    </xf>
    <xf numFmtId="0" fontId="3" fillId="0" borderId="7" xfId="0" applyFont="1" applyFill="1" applyBorder="1" applyAlignment="1">
      <alignment horizontal="left" vertical="top"/>
    </xf>
    <xf numFmtId="0" fontId="3" fillId="0" borderId="37" xfId="21" applyFont="1" applyBorder="1" applyAlignment="1">
      <alignment vertical="top" wrapText="1"/>
      <protection/>
    </xf>
    <xf numFmtId="184" fontId="3" fillId="0" borderId="0" xfId="23" applyNumberFormat="1" applyFont="1" applyFill="1" applyBorder="1" applyAlignment="1">
      <alignment horizontal="left" vertical="top" wrapText="1"/>
      <protection/>
    </xf>
    <xf numFmtId="0" fontId="3" fillId="0" borderId="0" xfId="0" applyFont="1" applyBorder="1" applyAlignment="1">
      <alignment horizontal="left" vertical="top"/>
    </xf>
    <xf numFmtId="0" fontId="3" fillId="0" borderId="4" xfId="0" applyFont="1" applyFill="1" applyBorder="1" applyAlignment="1">
      <alignment horizontal="left" vertical="top" wrapText="1"/>
    </xf>
    <xf numFmtId="0" fontId="3" fillId="0" borderId="8" xfId="0" applyFont="1" applyBorder="1" applyAlignment="1">
      <alignment vertical="top" wrapText="1"/>
    </xf>
    <xf numFmtId="0" fontId="3" fillId="0" borderId="15" xfId="0" applyFont="1" applyBorder="1" applyAlignment="1">
      <alignment vertical="top" wrapText="1"/>
    </xf>
    <xf numFmtId="0" fontId="3" fillId="0" borderId="4" xfId="0" applyFont="1" applyFill="1" applyBorder="1" applyAlignment="1">
      <alignment vertical="top" wrapText="1"/>
    </xf>
    <xf numFmtId="0" fontId="3" fillId="0" borderId="7" xfId="0" applyFont="1" applyFill="1" applyBorder="1" applyAlignment="1">
      <alignment vertical="top" wrapText="1"/>
    </xf>
    <xf numFmtId="184" fontId="3" fillId="0" borderId="8" xfId="23" applyNumberFormat="1" applyFont="1" applyFill="1" applyBorder="1" applyAlignment="1">
      <alignment vertical="top" wrapText="1"/>
      <protection/>
    </xf>
    <xf numFmtId="184" fontId="3" fillId="0" borderId="15" xfId="23" applyNumberFormat="1" applyFont="1" applyFill="1" applyBorder="1" applyAlignment="1">
      <alignment vertical="top" wrapText="1"/>
      <protection/>
    </xf>
    <xf numFmtId="0" fontId="3" fillId="0" borderId="0" xfId="21" applyFont="1" applyFill="1" applyBorder="1" applyAlignment="1">
      <alignment horizontal="left" vertical="top" wrapText="1"/>
      <protection/>
    </xf>
    <xf numFmtId="0" fontId="3" fillId="0" borderId="0" xfId="21" applyFont="1" applyBorder="1" applyAlignment="1">
      <alignment vertical="top" wrapText="1"/>
      <protection/>
    </xf>
    <xf numFmtId="0" fontId="3" fillId="0" borderId="18" xfId="21" applyFont="1" applyBorder="1" applyAlignment="1">
      <alignment horizontal="left" vertical="top" wrapText="1"/>
      <protection/>
    </xf>
    <xf numFmtId="0" fontId="3" fillId="0" borderId="11" xfId="21" applyFont="1" applyBorder="1" applyAlignment="1">
      <alignment vertical="top" wrapText="1"/>
      <protection/>
    </xf>
    <xf numFmtId="0" fontId="3" fillId="0" borderId="7" xfId="0" applyFont="1" applyBorder="1" applyAlignment="1">
      <alignment horizontal="left" vertical="top"/>
    </xf>
    <xf numFmtId="0" fontId="3" fillId="0" borderId="11" xfId="21" applyFont="1" applyBorder="1" applyAlignment="1">
      <alignment horizontal="center" vertical="top" wrapText="1"/>
      <protection/>
    </xf>
    <xf numFmtId="0" fontId="3" fillId="0" borderId="0" xfId="21" applyFont="1" applyBorder="1" applyAlignment="1">
      <alignment horizontal="center" vertical="top" wrapText="1"/>
      <protection/>
    </xf>
    <xf numFmtId="0" fontId="3" fillId="0" borderId="11" xfId="21" applyFont="1" applyBorder="1" applyAlignment="1">
      <alignment horizontal="left" vertical="top" wrapText="1"/>
      <protection/>
    </xf>
    <xf numFmtId="0" fontId="3" fillId="0" borderId="0" xfId="21" applyFont="1" applyBorder="1" applyAlignment="1">
      <alignment horizontal="left" vertical="top" wrapText="1"/>
      <protection/>
    </xf>
    <xf numFmtId="0" fontId="3" fillId="0" borderId="9" xfId="21" applyFont="1" applyFill="1" applyBorder="1" applyAlignment="1">
      <alignment horizontal="left" vertical="top" wrapText="1"/>
      <protection/>
    </xf>
    <xf numFmtId="0" fontId="3" fillId="0" borderId="9" xfId="21" applyFont="1" applyFill="1" applyBorder="1" applyAlignment="1">
      <alignment horizontal="center" vertical="top" wrapText="1"/>
      <protection/>
    </xf>
    <xf numFmtId="49" fontId="3" fillId="0" borderId="19" xfId="21" applyNumberFormat="1" applyFont="1" applyFill="1" applyBorder="1" applyAlignment="1">
      <alignment horizontal="left" vertical="top" wrapText="1"/>
      <protection/>
    </xf>
    <xf numFmtId="0" fontId="3" fillId="0" borderId="8" xfId="21" applyFont="1" applyBorder="1" applyAlignment="1">
      <alignment vertical="top" wrapText="1"/>
      <protection/>
    </xf>
    <xf numFmtId="0" fontId="3" fillId="0" borderId="7" xfId="21" applyFont="1" applyBorder="1" applyAlignment="1">
      <alignment horizontal="left" vertical="top" wrapText="1"/>
      <protection/>
    </xf>
    <xf numFmtId="0" fontId="3" fillId="0" borderId="7" xfId="21" applyFont="1" applyBorder="1" applyAlignment="1">
      <alignment horizontal="center" vertical="top" wrapText="1"/>
      <protection/>
    </xf>
    <xf numFmtId="49" fontId="3" fillId="0" borderId="18" xfId="21" applyNumberFormat="1" applyFont="1" applyBorder="1" applyAlignment="1">
      <alignment horizontal="left" vertical="top" shrinkToFit="1"/>
      <protection/>
    </xf>
    <xf numFmtId="0" fontId="3" fillId="0" borderId="8" xfId="21" applyFont="1" applyFill="1" applyBorder="1" applyAlignment="1">
      <alignment vertical="top" wrapText="1"/>
      <protection/>
    </xf>
    <xf numFmtId="0" fontId="3" fillId="0" borderId="7" xfId="21" applyFont="1" applyFill="1" applyBorder="1" applyAlignment="1">
      <alignment horizontal="left" vertical="top" wrapText="1"/>
      <protection/>
    </xf>
    <xf numFmtId="0" fontId="3" fillId="0" borderId="7" xfId="21" applyFont="1" applyFill="1" applyBorder="1" applyAlignment="1">
      <alignment horizontal="center" vertical="top" wrapText="1"/>
      <protection/>
    </xf>
    <xf numFmtId="49" fontId="3" fillId="0" borderId="18" xfId="21" applyNumberFormat="1" applyFont="1" applyFill="1" applyBorder="1" applyAlignment="1">
      <alignment horizontal="left" vertical="top" wrapText="1"/>
      <protection/>
    </xf>
    <xf numFmtId="0" fontId="3" fillId="0" borderId="8" xfId="21" applyFont="1" applyBorder="1" applyAlignment="1">
      <alignment horizontal="left" vertical="top" wrapText="1"/>
      <protection/>
    </xf>
    <xf numFmtId="49" fontId="3" fillId="0" borderId="18" xfId="21" applyNumberFormat="1" applyFont="1" applyBorder="1" applyAlignment="1">
      <alignment horizontal="left" vertical="top" wrapText="1"/>
      <protection/>
    </xf>
    <xf numFmtId="0" fontId="3" fillId="0" borderId="7" xfId="21" applyFont="1" applyBorder="1" applyAlignment="1">
      <alignment vertical="top" wrapText="1"/>
      <protection/>
    </xf>
    <xf numFmtId="0" fontId="3" fillId="0" borderId="7" xfId="0" applyFont="1" applyBorder="1" applyAlignment="1">
      <alignment vertical="top" wrapText="1"/>
    </xf>
    <xf numFmtId="0" fontId="3" fillId="0" borderId="18" xfId="0" applyFont="1" applyFill="1" applyBorder="1" applyAlignment="1">
      <alignment horizontal="left" vertical="top"/>
    </xf>
    <xf numFmtId="0" fontId="3" fillId="0" borderId="4" xfId="0" applyFont="1" applyBorder="1" applyAlignment="1">
      <alignment horizontal="left" vertical="top" wrapText="1"/>
    </xf>
    <xf numFmtId="0" fontId="3" fillId="0" borderId="7" xfId="0" applyFont="1" applyBorder="1" applyAlignment="1">
      <alignment horizontal="left" vertical="top" wrapText="1"/>
    </xf>
    <xf numFmtId="184" fontId="3" fillId="0" borderId="15" xfId="23" applyNumberFormat="1" applyFont="1" applyFill="1" applyBorder="1" applyAlignment="1">
      <alignment horizontal="left" vertical="top" wrapText="1"/>
      <protection/>
    </xf>
    <xf numFmtId="0" fontId="3" fillId="0" borderId="8" xfId="0" applyFont="1" applyBorder="1" applyAlignment="1">
      <alignment horizontal="left" vertical="top" wrapText="1"/>
    </xf>
    <xf numFmtId="0" fontId="3" fillId="0" borderId="15" xfId="21" applyFont="1" applyBorder="1" applyAlignment="1">
      <alignment vertical="top" wrapText="1"/>
      <protection/>
    </xf>
    <xf numFmtId="0" fontId="3" fillId="0" borderId="4" xfId="21" applyFont="1" applyBorder="1" applyAlignment="1">
      <alignment vertical="top" wrapText="1"/>
      <protection/>
    </xf>
    <xf numFmtId="0" fontId="3" fillId="0" borderId="4" xfId="21" applyFont="1" applyBorder="1" applyAlignment="1">
      <alignment horizontal="left" vertical="top" wrapText="1"/>
      <protection/>
    </xf>
    <xf numFmtId="0" fontId="3" fillId="0" borderId="4" xfId="21" applyFont="1" applyBorder="1" applyAlignment="1">
      <alignment horizontal="center" vertical="top" wrapText="1"/>
      <protection/>
    </xf>
    <xf numFmtId="0" fontId="3" fillId="0" borderId="7" xfId="0" applyFont="1" applyBorder="1" applyAlignment="1">
      <alignment horizontal="center" vertical="top" wrapText="1"/>
    </xf>
    <xf numFmtId="49" fontId="3" fillId="0" borderId="17" xfId="21" applyNumberFormat="1" applyFont="1" applyBorder="1" applyAlignment="1">
      <alignment horizontal="left" vertical="top" wrapText="1"/>
      <protection/>
    </xf>
    <xf numFmtId="49" fontId="3" fillId="0" borderId="18" xfId="0" applyNumberFormat="1" applyFont="1" applyBorder="1" applyAlignment="1">
      <alignment horizontal="left" vertical="top" wrapText="1"/>
    </xf>
    <xf numFmtId="0" fontId="3" fillId="0" borderId="7" xfId="0" applyFont="1" applyFill="1" applyBorder="1" applyAlignment="1">
      <alignment horizontal="left" vertical="top" wrapText="1"/>
    </xf>
    <xf numFmtId="0" fontId="3" fillId="0" borderId="5" xfId="21" applyFont="1" applyBorder="1" applyAlignment="1">
      <alignment horizontal="left" vertical="top" wrapText="1"/>
      <protection/>
    </xf>
    <xf numFmtId="0" fontId="3" fillId="0" borderId="5" xfId="21" applyFont="1" applyBorder="1" applyAlignment="1">
      <alignment horizontal="center" vertical="top" wrapText="1"/>
      <protection/>
    </xf>
    <xf numFmtId="0" fontId="3" fillId="0" borderId="38" xfId="21" applyFont="1" applyBorder="1" applyAlignment="1">
      <alignment horizontal="left" vertical="top" wrapText="1"/>
      <protection/>
    </xf>
    <xf numFmtId="0" fontId="3" fillId="0" borderId="29" xfId="0" applyFont="1" applyBorder="1" applyAlignment="1">
      <alignment horizontal="left" vertical="top" wrapText="1"/>
    </xf>
    <xf numFmtId="0" fontId="3" fillId="0" borderId="3" xfId="21" applyFont="1" applyFill="1" applyBorder="1" applyAlignment="1">
      <alignment horizontal="center" vertical="top" wrapText="1"/>
      <protection/>
    </xf>
    <xf numFmtId="0" fontId="3" fillId="0" borderId="3" xfId="21" applyFont="1" applyFill="1" applyBorder="1" applyAlignment="1">
      <alignment horizontal="left" vertical="top" wrapText="1"/>
      <protection/>
    </xf>
    <xf numFmtId="0" fontId="3" fillId="0" borderId="29" xfId="0" applyFont="1" applyFill="1" applyBorder="1" applyAlignment="1">
      <alignment horizontal="left" vertical="top" wrapText="1"/>
    </xf>
    <xf numFmtId="0" fontId="14" fillId="0" borderId="3" xfId="0" applyFont="1" applyFill="1" applyBorder="1" applyAlignment="1">
      <alignment horizontal="left" vertical="top" wrapText="1"/>
    </xf>
    <xf numFmtId="0" fontId="3" fillId="0" borderId="22" xfId="21" applyFont="1" applyFill="1" applyBorder="1" applyAlignment="1">
      <alignment horizontal="left" vertical="top" wrapText="1"/>
      <protection/>
    </xf>
    <xf numFmtId="0" fontId="3" fillId="0" borderId="17" xfId="21" applyFont="1" applyBorder="1" applyAlignment="1">
      <alignment horizontal="left" vertical="top" wrapText="1"/>
      <protection/>
    </xf>
    <xf numFmtId="0" fontId="3" fillId="0" borderId="19" xfId="21" applyFont="1" applyFill="1" applyBorder="1" applyAlignment="1">
      <alignment horizontal="left" vertical="top" wrapText="1"/>
      <protection/>
    </xf>
    <xf numFmtId="0" fontId="3" fillId="0" borderId="18" xfId="21" applyFont="1" applyBorder="1" applyAlignment="1" quotePrefix="1">
      <alignment horizontal="left" vertical="top" wrapText="1"/>
      <protection/>
    </xf>
    <xf numFmtId="0" fontId="3" fillId="0" borderId="7" xfId="21" applyFont="1" applyBorder="1" applyAlignment="1">
      <alignment horizontal="left" vertical="top"/>
      <protection/>
    </xf>
    <xf numFmtId="0" fontId="3" fillId="0" borderId="17" xfId="0" applyFont="1" applyBorder="1" applyAlignment="1">
      <alignment horizontal="left" vertical="top" wrapText="1"/>
    </xf>
    <xf numFmtId="56" fontId="3" fillId="0" borderId="4" xfId="21" applyNumberFormat="1" applyFont="1" applyBorder="1" applyAlignment="1">
      <alignment horizontal="center" vertical="top" wrapText="1"/>
      <protection/>
    </xf>
    <xf numFmtId="56" fontId="3" fillId="0" borderId="7" xfId="21" applyNumberFormat="1" applyFont="1" applyBorder="1" applyAlignment="1">
      <alignment horizontal="center" vertical="top" wrapText="1"/>
      <protection/>
    </xf>
    <xf numFmtId="0" fontId="3" fillId="0" borderId="15" xfId="0" applyFont="1" applyBorder="1" applyAlignment="1">
      <alignment vertical="top" wrapText="1" shrinkToFit="1"/>
    </xf>
    <xf numFmtId="0" fontId="3" fillId="0" borderId="8" xfId="0" applyFont="1" applyBorder="1" applyAlignment="1">
      <alignment vertical="top" wrapText="1" shrinkToFi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8" xfId="0" applyFont="1" applyBorder="1" applyAlignment="1">
      <alignment vertical="top" wrapText="1"/>
    </xf>
    <xf numFmtId="0" fontId="4" fillId="0" borderId="7" xfId="0" applyFont="1" applyBorder="1" applyAlignment="1">
      <alignment horizontal="left" vertical="top" wrapText="1"/>
    </xf>
    <xf numFmtId="0" fontId="4" fillId="0" borderId="7" xfId="0" applyFont="1" applyBorder="1" applyAlignment="1">
      <alignment horizontal="center" vertical="top" wrapText="1"/>
    </xf>
    <xf numFmtId="0" fontId="3" fillId="0" borderId="7" xfId="0" applyFont="1" applyFill="1" applyBorder="1" applyAlignment="1">
      <alignment horizontal="center" vertical="top" wrapText="1"/>
    </xf>
    <xf numFmtId="0" fontId="3" fillId="0" borderId="18" xfId="0" applyFont="1" applyFill="1" applyBorder="1" applyAlignment="1">
      <alignment horizontal="left" vertical="top" wrapText="1"/>
    </xf>
    <xf numFmtId="0" fontId="4" fillId="0" borderId="7" xfId="0" applyFont="1" applyBorder="1" applyAlignment="1">
      <alignment horizontal="left" vertical="top"/>
    </xf>
    <xf numFmtId="0" fontId="4" fillId="0" borderId="8" xfId="0" applyFont="1" applyBorder="1" applyAlignment="1">
      <alignment vertical="top"/>
    </xf>
    <xf numFmtId="0" fontId="3" fillId="0" borderId="18" xfId="0" applyFont="1" applyBorder="1" applyAlignment="1" quotePrefix="1">
      <alignment horizontal="left" vertical="top" wrapText="1"/>
    </xf>
    <xf numFmtId="0" fontId="3" fillId="0" borderId="12" xfId="0" applyFont="1" applyBorder="1" applyAlignment="1">
      <alignment vertical="top" wrapText="1"/>
    </xf>
    <xf numFmtId="0" fontId="3" fillId="0" borderId="9" xfId="0" applyFont="1" applyBorder="1" applyAlignment="1">
      <alignment horizontal="left" vertical="top" wrapText="1"/>
    </xf>
    <xf numFmtId="0" fontId="3" fillId="0" borderId="9" xfId="0" applyFont="1" applyBorder="1" applyAlignment="1">
      <alignment horizontal="center" vertical="top" wrapText="1"/>
    </xf>
    <xf numFmtId="0" fontId="3" fillId="0" borderId="19" xfId="0" applyFont="1" applyBorder="1" applyAlignment="1">
      <alignment horizontal="left" vertical="top" wrapText="1"/>
    </xf>
    <xf numFmtId="0" fontId="4" fillId="0" borderId="9" xfId="0" applyFont="1" applyBorder="1" applyAlignment="1">
      <alignment horizontal="left" vertical="top" wrapText="1"/>
    </xf>
    <xf numFmtId="0" fontId="3" fillId="0" borderId="17" xfId="21" applyNumberFormat="1" applyFont="1" applyBorder="1" applyAlignment="1">
      <alignment horizontal="left" vertical="top" wrapText="1"/>
      <protection/>
    </xf>
    <xf numFmtId="0" fontId="3" fillId="0" borderId="18" xfId="21" applyNumberFormat="1" applyFont="1" applyBorder="1" applyAlignment="1">
      <alignment horizontal="left" vertical="top" wrapText="1"/>
      <protection/>
    </xf>
    <xf numFmtId="189" fontId="3" fillId="0" borderId="18" xfId="21" applyNumberFormat="1" applyFont="1" applyBorder="1" applyAlignment="1">
      <alignment horizontal="left" vertical="top" wrapText="1"/>
      <protection/>
    </xf>
    <xf numFmtId="0" fontId="3" fillId="0" borderId="12" xfId="21" applyFont="1" applyBorder="1" applyAlignment="1">
      <alignment horizontal="left" vertical="top" wrapText="1"/>
      <protection/>
    </xf>
    <xf numFmtId="0" fontId="3" fillId="0" borderId="19" xfId="21" applyFont="1" applyBorder="1" applyAlignment="1">
      <alignment horizontal="left" vertical="top" wrapText="1"/>
      <protection/>
    </xf>
    <xf numFmtId="0" fontId="3" fillId="2" borderId="15" xfId="21" applyFont="1" applyFill="1" applyBorder="1" applyAlignment="1">
      <alignment vertical="top" wrapText="1"/>
      <protection/>
    </xf>
    <xf numFmtId="0" fontId="3" fillId="2" borderId="4" xfId="21" applyFont="1" applyFill="1" applyBorder="1" applyAlignment="1">
      <alignment vertical="top" wrapText="1"/>
      <protection/>
    </xf>
    <xf numFmtId="0" fontId="3" fillId="2" borderId="17" xfId="21" applyFont="1" applyFill="1" applyBorder="1" applyAlignment="1">
      <alignment vertical="top" wrapText="1"/>
      <protection/>
    </xf>
    <xf numFmtId="0" fontId="3" fillId="2" borderId="0" xfId="21" applyFont="1" applyFill="1" applyAlignment="1">
      <alignment vertical="center" wrapText="1"/>
      <protection/>
    </xf>
    <xf numFmtId="0" fontId="3" fillId="2" borderId="15" xfId="21" applyFont="1" applyFill="1" applyBorder="1" applyAlignment="1">
      <alignment horizontal="left" vertical="center" wrapText="1"/>
      <protection/>
    </xf>
    <xf numFmtId="0" fontId="3" fillId="2" borderId="4" xfId="21" applyFont="1" applyFill="1" applyBorder="1" applyAlignment="1">
      <alignment horizontal="left" vertical="center" wrapText="1"/>
      <protection/>
    </xf>
    <xf numFmtId="0" fontId="3" fillId="2" borderId="4" xfId="21" applyFont="1" applyFill="1" applyBorder="1" applyAlignment="1">
      <alignment vertical="center" wrapText="1"/>
      <protection/>
    </xf>
    <xf numFmtId="0" fontId="15" fillId="2" borderId="23" xfId="0" applyFont="1" applyFill="1" applyBorder="1" applyAlignment="1">
      <alignment horizontal="left" vertical="center" wrapText="1"/>
    </xf>
    <xf numFmtId="0" fontId="3" fillId="2" borderId="16" xfId="21" applyFont="1" applyFill="1" applyBorder="1" applyAlignment="1">
      <alignment horizontal="left" vertical="center" wrapText="1"/>
      <protection/>
    </xf>
    <xf numFmtId="0" fontId="3" fillId="2" borderId="16" xfId="21" applyFont="1" applyFill="1" applyBorder="1" applyAlignment="1">
      <alignment vertical="top" wrapText="1"/>
      <protection/>
    </xf>
    <xf numFmtId="0" fontId="3" fillId="2" borderId="20" xfId="21" applyFont="1" applyFill="1" applyBorder="1" applyAlignment="1">
      <alignment vertical="top" wrapText="1"/>
      <protection/>
    </xf>
    <xf numFmtId="0" fontId="3" fillId="2" borderId="23" xfId="0" applyFont="1" applyFill="1" applyBorder="1" applyAlignment="1">
      <alignment horizontal="left" vertical="center" wrapText="1"/>
    </xf>
    <xf numFmtId="0" fontId="3" fillId="2" borderId="16" xfId="0" applyFont="1" applyFill="1" applyBorder="1" applyAlignment="1">
      <alignment vertical="center" wrapText="1"/>
    </xf>
    <xf numFmtId="0" fontId="3" fillId="2" borderId="16" xfId="21" applyFont="1" applyFill="1" applyBorder="1" applyAlignment="1" quotePrefix="1">
      <alignment vertical="top" wrapText="1"/>
      <protection/>
    </xf>
    <xf numFmtId="0" fontId="3" fillId="2" borderId="23" xfId="21" applyFont="1" applyFill="1" applyBorder="1" applyAlignment="1">
      <alignment horizontal="left" vertical="center" wrapText="1"/>
      <protection/>
    </xf>
    <xf numFmtId="0" fontId="3" fillId="2" borderId="16" xfId="21" applyFont="1" applyFill="1" applyBorder="1" applyAlignment="1">
      <alignment vertical="center" wrapText="1"/>
      <protection/>
    </xf>
    <xf numFmtId="0" fontId="3" fillId="2" borderId="15" xfId="21" applyFont="1" applyFill="1" applyBorder="1" applyAlignment="1">
      <alignment horizontal="left" vertical="center" wrapText="1"/>
      <protection/>
    </xf>
    <xf numFmtId="0" fontId="3" fillId="2" borderId="4" xfId="21" applyFont="1" applyFill="1" applyBorder="1" applyAlignment="1">
      <alignment horizontal="left" vertical="center" wrapText="1"/>
      <protection/>
    </xf>
    <xf numFmtId="0" fontId="3" fillId="2" borderId="4" xfId="21" applyFont="1" applyFill="1" applyBorder="1" applyAlignment="1">
      <alignment vertical="center" wrapText="1"/>
      <protection/>
    </xf>
    <xf numFmtId="0" fontId="3" fillId="2" borderId="4" xfId="21" applyFont="1" applyFill="1" applyBorder="1" applyAlignment="1">
      <alignment vertical="top" wrapText="1"/>
      <protection/>
    </xf>
    <xf numFmtId="0" fontId="3" fillId="2" borderId="17" xfId="21" applyFont="1" applyFill="1" applyBorder="1" applyAlignment="1">
      <alignment vertical="top" wrapText="1"/>
      <protection/>
    </xf>
    <xf numFmtId="0" fontId="3" fillId="2" borderId="12" xfId="21" applyFont="1" applyFill="1" applyBorder="1" applyAlignment="1">
      <alignment horizontal="left" vertical="center" wrapText="1"/>
      <protection/>
    </xf>
    <xf numFmtId="0" fontId="3" fillId="2" borderId="9" xfId="21" applyFont="1" applyFill="1" applyBorder="1" applyAlignment="1">
      <alignment horizontal="left" vertical="center" wrapText="1"/>
      <protection/>
    </xf>
    <xf numFmtId="0" fontId="3" fillId="2" borderId="9" xfId="21" applyFont="1" applyFill="1" applyBorder="1" applyAlignment="1">
      <alignment vertical="center" wrapText="1"/>
      <protection/>
    </xf>
    <xf numFmtId="0" fontId="3" fillId="2" borderId="9" xfId="21" applyFont="1" applyFill="1" applyBorder="1" applyAlignment="1">
      <alignment vertical="top" wrapText="1"/>
      <protection/>
    </xf>
    <xf numFmtId="0" fontId="3" fillId="2" borderId="19" xfId="21" applyFont="1" applyFill="1" applyBorder="1" applyAlignment="1">
      <alignment vertical="top" wrapText="1"/>
      <protection/>
    </xf>
    <xf numFmtId="0" fontId="3" fillId="2" borderId="8" xfId="21" applyFont="1" applyFill="1" applyBorder="1" applyAlignment="1">
      <alignment horizontal="left" vertical="center" wrapText="1"/>
      <protection/>
    </xf>
    <xf numFmtId="0" fontId="3" fillId="2" borderId="7" xfId="21" applyFont="1" applyFill="1" applyBorder="1" applyAlignment="1">
      <alignment horizontal="left" vertical="center" wrapText="1"/>
      <protection/>
    </xf>
    <xf numFmtId="0" fontId="3" fillId="2" borderId="7" xfId="21" applyFont="1" applyFill="1" applyBorder="1" applyAlignment="1">
      <alignment vertical="center" wrapText="1"/>
      <protection/>
    </xf>
    <xf numFmtId="0" fontId="3" fillId="2" borderId="7" xfId="21" applyFont="1" applyFill="1" applyBorder="1" applyAlignment="1">
      <alignment vertical="top" wrapText="1"/>
      <protection/>
    </xf>
    <xf numFmtId="0" fontId="3" fillId="2" borderId="18" xfId="21" applyFont="1" applyFill="1" applyBorder="1" applyAlignment="1">
      <alignment vertical="top" wrapText="1"/>
      <protection/>
    </xf>
    <xf numFmtId="0" fontId="12" fillId="2" borderId="0" xfId="21" applyFont="1" applyFill="1" applyAlignment="1">
      <alignment vertical="center" wrapText="1"/>
      <protection/>
    </xf>
    <xf numFmtId="0" fontId="12" fillId="2" borderId="23" xfId="21" applyFont="1" applyFill="1" applyBorder="1" applyAlignment="1">
      <alignment vertical="center" wrapText="1"/>
      <protection/>
    </xf>
    <xf numFmtId="0" fontId="12" fillId="2" borderId="16" xfId="21" applyFont="1" applyFill="1" applyBorder="1" applyAlignment="1">
      <alignment vertical="center" wrapText="1"/>
      <protection/>
    </xf>
    <xf numFmtId="0" fontId="16" fillId="2" borderId="16" xfId="21" applyFont="1" applyFill="1" applyBorder="1" applyAlignment="1">
      <alignment horizontal="left" vertical="center" wrapText="1"/>
      <protection/>
    </xf>
    <xf numFmtId="0" fontId="12" fillId="2" borderId="16" xfId="21" applyFont="1" applyFill="1" applyBorder="1" applyAlignment="1">
      <alignment vertical="top" wrapText="1"/>
      <protection/>
    </xf>
    <xf numFmtId="0" fontId="16" fillId="2" borderId="16" xfId="21" applyFont="1" applyFill="1" applyBorder="1" applyAlignment="1">
      <alignment horizontal="left" vertical="top" wrapText="1"/>
      <protection/>
    </xf>
    <xf numFmtId="0" fontId="12" fillId="2" borderId="20" xfId="21" applyFont="1" applyFill="1" applyBorder="1" applyAlignment="1">
      <alignment vertical="top" wrapText="1"/>
      <protection/>
    </xf>
    <xf numFmtId="0" fontId="15" fillId="2" borderId="23" xfId="0" applyFont="1" applyFill="1" applyBorder="1" applyAlignment="1">
      <alignment horizontal="left" vertical="center" wrapText="1"/>
    </xf>
    <xf numFmtId="0" fontId="15" fillId="2" borderId="16" xfId="0" applyFont="1" applyFill="1" applyBorder="1" applyAlignment="1">
      <alignment horizontal="left" vertical="center" wrapText="1"/>
    </xf>
    <xf numFmtId="0" fontId="16" fillId="2" borderId="16" xfId="21" applyFont="1" applyFill="1" applyBorder="1" applyAlignment="1">
      <alignment vertical="top" wrapText="1"/>
      <protection/>
    </xf>
    <xf numFmtId="0" fontId="16" fillId="2" borderId="16" xfId="21" applyFont="1" applyFill="1" applyBorder="1" applyAlignment="1">
      <alignment horizontal="left" vertical="top" wrapText="1"/>
      <protection/>
    </xf>
    <xf numFmtId="0" fontId="16" fillId="2" borderId="20" xfId="21" applyFont="1" applyFill="1" applyBorder="1" applyAlignment="1">
      <alignment vertical="top" wrapText="1"/>
      <protection/>
    </xf>
    <xf numFmtId="0" fontId="12" fillId="2" borderId="23" xfId="21" applyFont="1" applyFill="1" applyBorder="1" applyAlignment="1">
      <alignment horizontal="left" vertical="center" wrapText="1"/>
      <protection/>
    </xf>
    <xf numFmtId="0" fontId="12" fillId="2" borderId="16" xfId="21" applyFont="1" applyFill="1" applyBorder="1" applyAlignment="1">
      <alignment horizontal="left" vertical="top" wrapText="1"/>
      <protection/>
    </xf>
    <xf numFmtId="0" fontId="12" fillId="2" borderId="16" xfId="21" applyFont="1" applyFill="1" applyBorder="1" applyAlignment="1">
      <alignment vertical="top" wrapText="1"/>
      <protection/>
    </xf>
    <xf numFmtId="0" fontId="12" fillId="2" borderId="20" xfId="21" applyFont="1" applyFill="1" applyBorder="1" applyAlignment="1">
      <alignment vertical="top" wrapText="1"/>
      <protection/>
    </xf>
    <xf numFmtId="0" fontId="15" fillId="2" borderId="16" xfId="0" applyFont="1" applyFill="1" applyBorder="1" applyAlignment="1">
      <alignment vertical="center" wrapText="1"/>
    </xf>
    <xf numFmtId="0" fontId="0" fillId="2" borderId="16" xfId="0" applyFill="1" applyBorder="1" applyAlignment="1">
      <alignment horizontal="left" vertical="top" wrapText="1"/>
    </xf>
    <xf numFmtId="0" fontId="12" fillId="2" borderId="16" xfId="21" applyFont="1" applyFill="1" applyBorder="1" applyAlignment="1">
      <alignment horizontal="left" vertical="center" wrapText="1"/>
      <protection/>
    </xf>
    <xf numFmtId="0" fontId="3" fillId="2" borderId="16" xfId="21" applyFont="1" applyFill="1" applyBorder="1" applyAlignment="1">
      <alignment horizontal="left" vertical="top" wrapText="1"/>
      <protection/>
    </xf>
    <xf numFmtId="0" fontId="3" fillId="2" borderId="20" xfId="21" applyFont="1" applyFill="1" applyBorder="1" applyAlignment="1">
      <alignment horizontal="right" vertical="top" wrapText="1"/>
      <protection/>
    </xf>
    <xf numFmtId="0" fontId="17" fillId="2" borderId="0" xfId="21" applyFont="1" applyFill="1" applyAlignment="1">
      <alignment horizontal="right" vertical="center" wrapText="1"/>
      <protection/>
    </xf>
    <xf numFmtId="0" fontId="3" fillId="2" borderId="0" xfId="21" applyFont="1" applyFill="1" applyAlignment="1">
      <alignment horizontal="left" vertical="center" wrapText="1"/>
      <protection/>
    </xf>
    <xf numFmtId="0" fontId="3" fillId="2" borderId="0" xfId="21" applyFont="1" applyFill="1" applyAlignment="1">
      <alignment horizontal="right" vertical="center" wrapText="1"/>
      <protection/>
    </xf>
  </cellXfs>
  <cellStyles count="12">
    <cellStyle name="Normal" xfId="0"/>
    <cellStyle name="Percent" xfId="15"/>
    <cellStyle name="Hyperlink" xfId="16"/>
    <cellStyle name="Comma [0]" xfId="17"/>
    <cellStyle name="Comma" xfId="18"/>
    <cellStyle name="Currency [0]" xfId="19"/>
    <cellStyle name="Currency" xfId="20"/>
    <cellStyle name="標準_3-4" xfId="21"/>
    <cellStyle name="標準_3-4_対外発表H.17年度" xfId="22"/>
    <cellStyle name="標準_Sheet1" xfId="23"/>
    <cellStyle name="標準_Sheet1_対外発表H.17年度"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2</xdr:col>
      <xdr:colOff>0</xdr:colOff>
      <xdr:row>3</xdr:row>
      <xdr:rowOff>0</xdr:rowOff>
    </xdr:to>
    <xdr:sp>
      <xdr:nvSpPr>
        <xdr:cNvPr id="1" name="AutoShape 1"/>
        <xdr:cNvSpPr>
          <a:spLocks/>
        </xdr:cNvSpPr>
      </xdr:nvSpPr>
      <xdr:spPr>
        <a:xfrm rot="5400000">
          <a:off x="5372100" y="504825"/>
          <a:ext cx="0" cy="0"/>
        </a:xfrm>
        <a:prstGeom prst="rightBrace">
          <a:avLst>
            <a:gd name="adj" fmla="val 2401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xdr:row>
      <xdr:rowOff>0</xdr:rowOff>
    </xdr:from>
    <xdr:to>
      <xdr:col>2</xdr:col>
      <xdr:colOff>0</xdr:colOff>
      <xdr:row>3</xdr:row>
      <xdr:rowOff>0</xdr:rowOff>
    </xdr:to>
    <xdr:sp>
      <xdr:nvSpPr>
        <xdr:cNvPr id="2" name="AutoShape 2"/>
        <xdr:cNvSpPr>
          <a:spLocks/>
        </xdr:cNvSpPr>
      </xdr:nvSpPr>
      <xdr:spPr>
        <a:xfrm rot="5400000">
          <a:off x="5372100" y="504825"/>
          <a:ext cx="0" cy="0"/>
        </a:xfrm>
        <a:prstGeom prst="rightBrace">
          <a:avLst>
            <a:gd name="adj" fmla="val 2401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685800</xdr:colOff>
      <xdr:row>12</xdr:row>
      <xdr:rowOff>0</xdr:rowOff>
    </xdr:from>
    <xdr:ext cx="76200" cy="200025"/>
    <xdr:sp>
      <xdr:nvSpPr>
        <xdr:cNvPr id="3" name="TextBox 5"/>
        <xdr:cNvSpPr txBox="1">
          <a:spLocks noChangeArrowheads="1"/>
        </xdr:cNvSpPr>
      </xdr:nvSpPr>
      <xdr:spPr>
        <a:xfrm>
          <a:off x="8391525" y="194310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12</xdr:row>
      <xdr:rowOff>0</xdr:rowOff>
    </xdr:from>
    <xdr:ext cx="76200" cy="200025"/>
    <xdr:sp>
      <xdr:nvSpPr>
        <xdr:cNvPr id="4" name="TextBox 20"/>
        <xdr:cNvSpPr txBox="1">
          <a:spLocks noChangeArrowheads="1"/>
        </xdr:cNvSpPr>
      </xdr:nvSpPr>
      <xdr:spPr>
        <a:xfrm>
          <a:off x="8391525" y="194310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12</xdr:row>
      <xdr:rowOff>0</xdr:rowOff>
    </xdr:from>
    <xdr:ext cx="76200" cy="200025"/>
    <xdr:sp>
      <xdr:nvSpPr>
        <xdr:cNvPr id="5" name="TextBox 23"/>
        <xdr:cNvSpPr txBox="1">
          <a:spLocks noChangeArrowheads="1"/>
        </xdr:cNvSpPr>
      </xdr:nvSpPr>
      <xdr:spPr>
        <a:xfrm>
          <a:off x="8391525" y="194310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12</xdr:row>
      <xdr:rowOff>0</xdr:rowOff>
    </xdr:from>
    <xdr:ext cx="76200" cy="200025"/>
    <xdr:sp>
      <xdr:nvSpPr>
        <xdr:cNvPr id="6" name="TextBox 24"/>
        <xdr:cNvSpPr txBox="1">
          <a:spLocks noChangeArrowheads="1"/>
        </xdr:cNvSpPr>
      </xdr:nvSpPr>
      <xdr:spPr>
        <a:xfrm>
          <a:off x="8391525" y="194310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12</xdr:row>
      <xdr:rowOff>0</xdr:rowOff>
    </xdr:from>
    <xdr:ext cx="76200" cy="200025"/>
    <xdr:sp>
      <xdr:nvSpPr>
        <xdr:cNvPr id="7" name="TextBox 25"/>
        <xdr:cNvSpPr txBox="1">
          <a:spLocks noChangeArrowheads="1"/>
        </xdr:cNvSpPr>
      </xdr:nvSpPr>
      <xdr:spPr>
        <a:xfrm>
          <a:off x="8391525" y="194310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0</xdr:colOff>
      <xdr:row>29</xdr:row>
      <xdr:rowOff>0</xdr:rowOff>
    </xdr:from>
    <xdr:to>
      <xdr:col>4</xdr:col>
      <xdr:colOff>57150</xdr:colOff>
      <xdr:row>29</xdr:row>
      <xdr:rowOff>0</xdr:rowOff>
    </xdr:to>
    <xdr:sp>
      <xdr:nvSpPr>
        <xdr:cNvPr id="8" name="TextBox 29"/>
        <xdr:cNvSpPr txBox="1">
          <a:spLocks noChangeArrowheads="1"/>
        </xdr:cNvSpPr>
      </xdr:nvSpPr>
      <xdr:spPr>
        <a:xfrm>
          <a:off x="6391275" y="14258925"/>
          <a:ext cx="1371600" cy="0"/>
        </a:xfrm>
        <a:prstGeom prst="rect">
          <a:avLst/>
        </a:prstGeom>
        <a:solidFill>
          <a:srgbClr val="FFFFFF">
            <a:alpha val="49000"/>
          </a:srgbClr>
        </a:solidFill>
        <a:ln w="9525" cmpd="sng">
          <a:noFill/>
        </a:ln>
      </xdr:spPr>
      <xdr:txBody>
        <a:bodyPr vertOverflow="clip" wrap="square"/>
        <a:p>
          <a:pPr algn="l">
            <a:defRPr/>
          </a:pPr>
          <a:r>
            <a:rPr lang="en-US" cap="none" sz="2400" b="0" i="0" u="none" baseline="0">
              <a:latin typeface="ＭＳ Ｐゴシック"/>
              <a:ea typeface="ＭＳ Ｐゴシック"/>
              <a:cs typeface="ＭＳ Ｐゴシック"/>
            </a:rPr>
            <a:t>昨年度の例</a:t>
          </a:r>
        </a:p>
      </xdr:txBody>
    </xdr:sp>
    <xdr:clientData/>
  </xdr:twoCellAnchor>
  <xdr:oneCellAnchor>
    <xdr:from>
      <xdr:col>0</xdr:col>
      <xdr:colOff>2590800</xdr:colOff>
      <xdr:row>44</xdr:row>
      <xdr:rowOff>0</xdr:rowOff>
    </xdr:from>
    <xdr:ext cx="76200" cy="200025"/>
    <xdr:sp>
      <xdr:nvSpPr>
        <xdr:cNvPr id="9" name="TextBox 32"/>
        <xdr:cNvSpPr txBox="1">
          <a:spLocks noChangeArrowheads="1"/>
        </xdr:cNvSpPr>
      </xdr:nvSpPr>
      <xdr:spPr>
        <a:xfrm>
          <a:off x="2590800" y="144113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44</xdr:row>
      <xdr:rowOff>0</xdr:rowOff>
    </xdr:from>
    <xdr:ext cx="76200" cy="200025"/>
    <xdr:sp>
      <xdr:nvSpPr>
        <xdr:cNvPr id="10" name="TextBox 33"/>
        <xdr:cNvSpPr txBox="1">
          <a:spLocks noChangeArrowheads="1"/>
        </xdr:cNvSpPr>
      </xdr:nvSpPr>
      <xdr:spPr>
        <a:xfrm>
          <a:off x="2590800" y="144113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44</xdr:row>
      <xdr:rowOff>0</xdr:rowOff>
    </xdr:from>
    <xdr:ext cx="76200" cy="200025"/>
    <xdr:sp>
      <xdr:nvSpPr>
        <xdr:cNvPr id="11" name="TextBox 34"/>
        <xdr:cNvSpPr txBox="1">
          <a:spLocks noChangeArrowheads="1"/>
        </xdr:cNvSpPr>
      </xdr:nvSpPr>
      <xdr:spPr>
        <a:xfrm>
          <a:off x="2590800" y="144113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44</xdr:row>
      <xdr:rowOff>0</xdr:rowOff>
    </xdr:from>
    <xdr:ext cx="76200" cy="200025"/>
    <xdr:sp>
      <xdr:nvSpPr>
        <xdr:cNvPr id="12" name="TextBox 35"/>
        <xdr:cNvSpPr txBox="1">
          <a:spLocks noChangeArrowheads="1"/>
        </xdr:cNvSpPr>
      </xdr:nvSpPr>
      <xdr:spPr>
        <a:xfrm>
          <a:off x="2590800" y="144113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44</xdr:row>
      <xdr:rowOff>0</xdr:rowOff>
    </xdr:from>
    <xdr:ext cx="76200" cy="200025"/>
    <xdr:sp>
      <xdr:nvSpPr>
        <xdr:cNvPr id="13" name="TextBox 36"/>
        <xdr:cNvSpPr txBox="1">
          <a:spLocks noChangeArrowheads="1"/>
        </xdr:cNvSpPr>
      </xdr:nvSpPr>
      <xdr:spPr>
        <a:xfrm>
          <a:off x="2590800" y="144113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44</xdr:row>
      <xdr:rowOff>0</xdr:rowOff>
    </xdr:from>
    <xdr:ext cx="76200" cy="200025"/>
    <xdr:sp>
      <xdr:nvSpPr>
        <xdr:cNvPr id="14" name="TextBox 37"/>
        <xdr:cNvSpPr txBox="1">
          <a:spLocks noChangeArrowheads="1"/>
        </xdr:cNvSpPr>
      </xdr:nvSpPr>
      <xdr:spPr>
        <a:xfrm>
          <a:off x="2590800" y="144113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44</xdr:row>
      <xdr:rowOff>0</xdr:rowOff>
    </xdr:from>
    <xdr:ext cx="76200" cy="200025"/>
    <xdr:sp>
      <xdr:nvSpPr>
        <xdr:cNvPr id="15" name="TextBox 38"/>
        <xdr:cNvSpPr txBox="1">
          <a:spLocks noChangeArrowheads="1"/>
        </xdr:cNvSpPr>
      </xdr:nvSpPr>
      <xdr:spPr>
        <a:xfrm>
          <a:off x="2590800" y="144113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44</xdr:row>
      <xdr:rowOff>0</xdr:rowOff>
    </xdr:from>
    <xdr:ext cx="76200" cy="200025"/>
    <xdr:sp>
      <xdr:nvSpPr>
        <xdr:cNvPr id="16" name="TextBox 39"/>
        <xdr:cNvSpPr txBox="1">
          <a:spLocks noChangeArrowheads="1"/>
        </xdr:cNvSpPr>
      </xdr:nvSpPr>
      <xdr:spPr>
        <a:xfrm>
          <a:off x="2590800" y="144113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44</xdr:row>
      <xdr:rowOff>0</xdr:rowOff>
    </xdr:from>
    <xdr:ext cx="76200" cy="200025"/>
    <xdr:sp>
      <xdr:nvSpPr>
        <xdr:cNvPr id="17" name="TextBox 40"/>
        <xdr:cNvSpPr txBox="1">
          <a:spLocks noChangeArrowheads="1"/>
        </xdr:cNvSpPr>
      </xdr:nvSpPr>
      <xdr:spPr>
        <a:xfrm>
          <a:off x="2590800" y="144113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44</xdr:row>
      <xdr:rowOff>0</xdr:rowOff>
    </xdr:from>
    <xdr:ext cx="76200" cy="200025"/>
    <xdr:sp>
      <xdr:nvSpPr>
        <xdr:cNvPr id="18" name="TextBox 41"/>
        <xdr:cNvSpPr txBox="1">
          <a:spLocks noChangeArrowheads="1"/>
        </xdr:cNvSpPr>
      </xdr:nvSpPr>
      <xdr:spPr>
        <a:xfrm>
          <a:off x="2590800" y="144113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44</xdr:row>
      <xdr:rowOff>0</xdr:rowOff>
    </xdr:from>
    <xdr:ext cx="76200" cy="200025"/>
    <xdr:sp>
      <xdr:nvSpPr>
        <xdr:cNvPr id="19" name="TextBox 42"/>
        <xdr:cNvSpPr txBox="1">
          <a:spLocks noChangeArrowheads="1"/>
        </xdr:cNvSpPr>
      </xdr:nvSpPr>
      <xdr:spPr>
        <a:xfrm>
          <a:off x="2590800" y="144113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44</xdr:row>
      <xdr:rowOff>0</xdr:rowOff>
    </xdr:from>
    <xdr:ext cx="76200" cy="200025"/>
    <xdr:sp>
      <xdr:nvSpPr>
        <xdr:cNvPr id="20" name="TextBox 43"/>
        <xdr:cNvSpPr txBox="1">
          <a:spLocks noChangeArrowheads="1"/>
        </xdr:cNvSpPr>
      </xdr:nvSpPr>
      <xdr:spPr>
        <a:xfrm>
          <a:off x="2590800" y="144113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44</xdr:row>
      <xdr:rowOff>0</xdr:rowOff>
    </xdr:from>
    <xdr:ext cx="76200" cy="200025"/>
    <xdr:sp>
      <xdr:nvSpPr>
        <xdr:cNvPr id="21" name="TextBox 44"/>
        <xdr:cNvSpPr txBox="1">
          <a:spLocks noChangeArrowheads="1"/>
        </xdr:cNvSpPr>
      </xdr:nvSpPr>
      <xdr:spPr>
        <a:xfrm>
          <a:off x="2590800" y="144113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44</xdr:row>
      <xdr:rowOff>0</xdr:rowOff>
    </xdr:from>
    <xdr:ext cx="76200" cy="200025"/>
    <xdr:sp>
      <xdr:nvSpPr>
        <xdr:cNvPr id="22" name="TextBox 45"/>
        <xdr:cNvSpPr txBox="1">
          <a:spLocks noChangeArrowheads="1"/>
        </xdr:cNvSpPr>
      </xdr:nvSpPr>
      <xdr:spPr>
        <a:xfrm>
          <a:off x="2590800" y="144113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44</xdr:row>
      <xdr:rowOff>0</xdr:rowOff>
    </xdr:from>
    <xdr:ext cx="76200" cy="200025"/>
    <xdr:sp>
      <xdr:nvSpPr>
        <xdr:cNvPr id="23" name="TextBox 46"/>
        <xdr:cNvSpPr txBox="1">
          <a:spLocks noChangeArrowheads="1"/>
        </xdr:cNvSpPr>
      </xdr:nvSpPr>
      <xdr:spPr>
        <a:xfrm>
          <a:off x="2590800" y="144113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44</xdr:row>
      <xdr:rowOff>0</xdr:rowOff>
    </xdr:from>
    <xdr:ext cx="76200" cy="200025"/>
    <xdr:sp>
      <xdr:nvSpPr>
        <xdr:cNvPr id="24" name="TextBox 47"/>
        <xdr:cNvSpPr txBox="1">
          <a:spLocks noChangeArrowheads="1"/>
        </xdr:cNvSpPr>
      </xdr:nvSpPr>
      <xdr:spPr>
        <a:xfrm>
          <a:off x="2590800" y="144113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44</xdr:row>
      <xdr:rowOff>0</xdr:rowOff>
    </xdr:from>
    <xdr:ext cx="76200" cy="200025"/>
    <xdr:sp>
      <xdr:nvSpPr>
        <xdr:cNvPr id="25" name="TextBox 48"/>
        <xdr:cNvSpPr txBox="1">
          <a:spLocks noChangeArrowheads="1"/>
        </xdr:cNvSpPr>
      </xdr:nvSpPr>
      <xdr:spPr>
        <a:xfrm>
          <a:off x="2590800" y="144113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44</xdr:row>
      <xdr:rowOff>0</xdr:rowOff>
    </xdr:from>
    <xdr:ext cx="76200" cy="200025"/>
    <xdr:sp>
      <xdr:nvSpPr>
        <xdr:cNvPr id="26" name="TextBox 49"/>
        <xdr:cNvSpPr txBox="1">
          <a:spLocks noChangeArrowheads="1"/>
        </xdr:cNvSpPr>
      </xdr:nvSpPr>
      <xdr:spPr>
        <a:xfrm>
          <a:off x="2590800" y="144113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110</xdr:row>
      <xdr:rowOff>0</xdr:rowOff>
    </xdr:from>
    <xdr:ext cx="76200" cy="200025"/>
    <xdr:sp>
      <xdr:nvSpPr>
        <xdr:cNvPr id="27" name="TextBox 54"/>
        <xdr:cNvSpPr txBox="1">
          <a:spLocks noChangeArrowheads="1"/>
        </xdr:cNvSpPr>
      </xdr:nvSpPr>
      <xdr:spPr>
        <a:xfrm>
          <a:off x="8391525" y="3554730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110</xdr:row>
      <xdr:rowOff>0</xdr:rowOff>
    </xdr:from>
    <xdr:ext cx="76200" cy="200025"/>
    <xdr:sp>
      <xdr:nvSpPr>
        <xdr:cNvPr id="28" name="TextBox 55"/>
        <xdr:cNvSpPr txBox="1">
          <a:spLocks noChangeArrowheads="1"/>
        </xdr:cNvSpPr>
      </xdr:nvSpPr>
      <xdr:spPr>
        <a:xfrm>
          <a:off x="8391525" y="3554730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110</xdr:row>
      <xdr:rowOff>0</xdr:rowOff>
    </xdr:from>
    <xdr:ext cx="76200" cy="200025"/>
    <xdr:sp>
      <xdr:nvSpPr>
        <xdr:cNvPr id="29" name="TextBox 56"/>
        <xdr:cNvSpPr txBox="1">
          <a:spLocks noChangeArrowheads="1"/>
        </xdr:cNvSpPr>
      </xdr:nvSpPr>
      <xdr:spPr>
        <a:xfrm>
          <a:off x="8391525" y="3554730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110</xdr:row>
      <xdr:rowOff>0</xdr:rowOff>
    </xdr:from>
    <xdr:ext cx="76200" cy="200025"/>
    <xdr:sp>
      <xdr:nvSpPr>
        <xdr:cNvPr id="30" name="TextBox 57"/>
        <xdr:cNvSpPr txBox="1">
          <a:spLocks noChangeArrowheads="1"/>
        </xdr:cNvSpPr>
      </xdr:nvSpPr>
      <xdr:spPr>
        <a:xfrm>
          <a:off x="8391525" y="3554730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110</xdr:row>
      <xdr:rowOff>0</xdr:rowOff>
    </xdr:from>
    <xdr:ext cx="76200" cy="200025"/>
    <xdr:sp>
      <xdr:nvSpPr>
        <xdr:cNvPr id="31" name="TextBox 58"/>
        <xdr:cNvSpPr txBox="1">
          <a:spLocks noChangeArrowheads="1"/>
        </xdr:cNvSpPr>
      </xdr:nvSpPr>
      <xdr:spPr>
        <a:xfrm>
          <a:off x="8391525" y="3554730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0</xdr:colOff>
      <xdr:row>130</xdr:row>
      <xdr:rowOff>0</xdr:rowOff>
    </xdr:from>
    <xdr:to>
      <xdr:col>4</xdr:col>
      <xdr:colOff>57150</xdr:colOff>
      <xdr:row>130</xdr:row>
      <xdr:rowOff>0</xdr:rowOff>
    </xdr:to>
    <xdr:sp>
      <xdr:nvSpPr>
        <xdr:cNvPr id="32" name="TextBox 59"/>
        <xdr:cNvSpPr txBox="1">
          <a:spLocks noChangeArrowheads="1"/>
        </xdr:cNvSpPr>
      </xdr:nvSpPr>
      <xdr:spPr>
        <a:xfrm>
          <a:off x="6391275" y="44634150"/>
          <a:ext cx="1371600" cy="0"/>
        </a:xfrm>
        <a:prstGeom prst="rect">
          <a:avLst/>
        </a:prstGeom>
        <a:solidFill>
          <a:srgbClr val="FFFFFF">
            <a:alpha val="49000"/>
          </a:srgbClr>
        </a:solidFill>
        <a:ln w="9525" cmpd="sng">
          <a:noFill/>
        </a:ln>
      </xdr:spPr>
      <xdr:txBody>
        <a:bodyPr vertOverflow="clip" wrap="square"/>
        <a:p>
          <a:pPr algn="l">
            <a:defRPr/>
          </a:pPr>
          <a:r>
            <a:rPr lang="en-US" cap="none" sz="2400" b="0" i="0" u="none" baseline="0">
              <a:latin typeface="ＭＳ Ｐゴシック"/>
              <a:ea typeface="ＭＳ Ｐゴシック"/>
              <a:cs typeface="ＭＳ Ｐゴシック"/>
            </a:rPr>
            <a:t>昨年度の例</a:t>
          </a:r>
        </a:p>
      </xdr:txBody>
    </xdr:sp>
    <xdr:clientData/>
  </xdr:twoCellAnchor>
  <xdr:oneCellAnchor>
    <xdr:from>
      <xdr:col>0</xdr:col>
      <xdr:colOff>2590800</xdr:colOff>
      <xdr:row>130</xdr:row>
      <xdr:rowOff>0</xdr:rowOff>
    </xdr:from>
    <xdr:ext cx="76200" cy="200025"/>
    <xdr:sp>
      <xdr:nvSpPr>
        <xdr:cNvPr id="33" name="TextBox 60"/>
        <xdr:cNvSpPr txBox="1">
          <a:spLocks noChangeArrowheads="1"/>
        </xdr:cNvSpPr>
      </xdr:nvSpPr>
      <xdr:spPr>
        <a:xfrm>
          <a:off x="2590800" y="446341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130</xdr:row>
      <xdr:rowOff>0</xdr:rowOff>
    </xdr:from>
    <xdr:ext cx="76200" cy="200025"/>
    <xdr:sp>
      <xdr:nvSpPr>
        <xdr:cNvPr id="34" name="TextBox 61"/>
        <xdr:cNvSpPr txBox="1">
          <a:spLocks noChangeArrowheads="1"/>
        </xdr:cNvSpPr>
      </xdr:nvSpPr>
      <xdr:spPr>
        <a:xfrm>
          <a:off x="2590800" y="446341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130</xdr:row>
      <xdr:rowOff>0</xdr:rowOff>
    </xdr:from>
    <xdr:ext cx="76200" cy="200025"/>
    <xdr:sp>
      <xdr:nvSpPr>
        <xdr:cNvPr id="35" name="TextBox 62"/>
        <xdr:cNvSpPr txBox="1">
          <a:spLocks noChangeArrowheads="1"/>
        </xdr:cNvSpPr>
      </xdr:nvSpPr>
      <xdr:spPr>
        <a:xfrm>
          <a:off x="2590800" y="446341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130</xdr:row>
      <xdr:rowOff>0</xdr:rowOff>
    </xdr:from>
    <xdr:ext cx="76200" cy="200025"/>
    <xdr:sp>
      <xdr:nvSpPr>
        <xdr:cNvPr id="36" name="TextBox 63"/>
        <xdr:cNvSpPr txBox="1">
          <a:spLocks noChangeArrowheads="1"/>
        </xdr:cNvSpPr>
      </xdr:nvSpPr>
      <xdr:spPr>
        <a:xfrm>
          <a:off x="2590800" y="446341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130</xdr:row>
      <xdr:rowOff>0</xdr:rowOff>
    </xdr:from>
    <xdr:ext cx="76200" cy="200025"/>
    <xdr:sp>
      <xdr:nvSpPr>
        <xdr:cNvPr id="37" name="TextBox 64"/>
        <xdr:cNvSpPr txBox="1">
          <a:spLocks noChangeArrowheads="1"/>
        </xdr:cNvSpPr>
      </xdr:nvSpPr>
      <xdr:spPr>
        <a:xfrm>
          <a:off x="2590800" y="446341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130</xdr:row>
      <xdr:rowOff>0</xdr:rowOff>
    </xdr:from>
    <xdr:ext cx="76200" cy="200025"/>
    <xdr:sp>
      <xdr:nvSpPr>
        <xdr:cNvPr id="38" name="TextBox 65"/>
        <xdr:cNvSpPr txBox="1">
          <a:spLocks noChangeArrowheads="1"/>
        </xdr:cNvSpPr>
      </xdr:nvSpPr>
      <xdr:spPr>
        <a:xfrm>
          <a:off x="2590800" y="446341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130</xdr:row>
      <xdr:rowOff>0</xdr:rowOff>
    </xdr:from>
    <xdr:ext cx="76200" cy="200025"/>
    <xdr:sp>
      <xdr:nvSpPr>
        <xdr:cNvPr id="39" name="TextBox 66"/>
        <xdr:cNvSpPr txBox="1">
          <a:spLocks noChangeArrowheads="1"/>
        </xdr:cNvSpPr>
      </xdr:nvSpPr>
      <xdr:spPr>
        <a:xfrm>
          <a:off x="2590800" y="446341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130</xdr:row>
      <xdr:rowOff>0</xdr:rowOff>
    </xdr:from>
    <xdr:ext cx="76200" cy="200025"/>
    <xdr:sp>
      <xdr:nvSpPr>
        <xdr:cNvPr id="40" name="TextBox 67"/>
        <xdr:cNvSpPr txBox="1">
          <a:spLocks noChangeArrowheads="1"/>
        </xdr:cNvSpPr>
      </xdr:nvSpPr>
      <xdr:spPr>
        <a:xfrm>
          <a:off x="2590800" y="446341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130</xdr:row>
      <xdr:rowOff>0</xdr:rowOff>
    </xdr:from>
    <xdr:ext cx="76200" cy="200025"/>
    <xdr:sp>
      <xdr:nvSpPr>
        <xdr:cNvPr id="41" name="TextBox 68"/>
        <xdr:cNvSpPr txBox="1">
          <a:spLocks noChangeArrowheads="1"/>
        </xdr:cNvSpPr>
      </xdr:nvSpPr>
      <xdr:spPr>
        <a:xfrm>
          <a:off x="2590800" y="446341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130</xdr:row>
      <xdr:rowOff>0</xdr:rowOff>
    </xdr:from>
    <xdr:ext cx="76200" cy="200025"/>
    <xdr:sp>
      <xdr:nvSpPr>
        <xdr:cNvPr id="42" name="TextBox 69"/>
        <xdr:cNvSpPr txBox="1">
          <a:spLocks noChangeArrowheads="1"/>
        </xdr:cNvSpPr>
      </xdr:nvSpPr>
      <xdr:spPr>
        <a:xfrm>
          <a:off x="2590800" y="446341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130</xdr:row>
      <xdr:rowOff>0</xdr:rowOff>
    </xdr:from>
    <xdr:ext cx="76200" cy="200025"/>
    <xdr:sp>
      <xdr:nvSpPr>
        <xdr:cNvPr id="43" name="TextBox 70"/>
        <xdr:cNvSpPr txBox="1">
          <a:spLocks noChangeArrowheads="1"/>
        </xdr:cNvSpPr>
      </xdr:nvSpPr>
      <xdr:spPr>
        <a:xfrm>
          <a:off x="2590800" y="446341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130</xdr:row>
      <xdr:rowOff>0</xdr:rowOff>
    </xdr:from>
    <xdr:ext cx="76200" cy="200025"/>
    <xdr:sp>
      <xdr:nvSpPr>
        <xdr:cNvPr id="44" name="TextBox 71"/>
        <xdr:cNvSpPr txBox="1">
          <a:spLocks noChangeArrowheads="1"/>
        </xdr:cNvSpPr>
      </xdr:nvSpPr>
      <xdr:spPr>
        <a:xfrm>
          <a:off x="2590800" y="446341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130</xdr:row>
      <xdr:rowOff>0</xdr:rowOff>
    </xdr:from>
    <xdr:ext cx="76200" cy="200025"/>
    <xdr:sp>
      <xdr:nvSpPr>
        <xdr:cNvPr id="45" name="TextBox 72"/>
        <xdr:cNvSpPr txBox="1">
          <a:spLocks noChangeArrowheads="1"/>
        </xdr:cNvSpPr>
      </xdr:nvSpPr>
      <xdr:spPr>
        <a:xfrm>
          <a:off x="2590800" y="446341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130</xdr:row>
      <xdr:rowOff>0</xdr:rowOff>
    </xdr:from>
    <xdr:ext cx="76200" cy="200025"/>
    <xdr:sp>
      <xdr:nvSpPr>
        <xdr:cNvPr id="46" name="TextBox 73"/>
        <xdr:cNvSpPr txBox="1">
          <a:spLocks noChangeArrowheads="1"/>
        </xdr:cNvSpPr>
      </xdr:nvSpPr>
      <xdr:spPr>
        <a:xfrm>
          <a:off x="2590800" y="446341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130</xdr:row>
      <xdr:rowOff>0</xdr:rowOff>
    </xdr:from>
    <xdr:ext cx="76200" cy="200025"/>
    <xdr:sp>
      <xdr:nvSpPr>
        <xdr:cNvPr id="47" name="TextBox 74"/>
        <xdr:cNvSpPr txBox="1">
          <a:spLocks noChangeArrowheads="1"/>
        </xdr:cNvSpPr>
      </xdr:nvSpPr>
      <xdr:spPr>
        <a:xfrm>
          <a:off x="2590800" y="446341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130</xdr:row>
      <xdr:rowOff>0</xdr:rowOff>
    </xdr:from>
    <xdr:ext cx="76200" cy="200025"/>
    <xdr:sp>
      <xdr:nvSpPr>
        <xdr:cNvPr id="48" name="TextBox 75"/>
        <xdr:cNvSpPr txBox="1">
          <a:spLocks noChangeArrowheads="1"/>
        </xdr:cNvSpPr>
      </xdr:nvSpPr>
      <xdr:spPr>
        <a:xfrm>
          <a:off x="2590800" y="446341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130</xdr:row>
      <xdr:rowOff>0</xdr:rowOff>
    </xdr:from>
    <xdr:ext cx="76200" cy="200025"/>
    <xdr:sp>
      <xdr:nvSpPr>
        <xdr:cNvPr id="49" name="TextBox 76"/>
        <xdr:cNvSpPr txBox="1">
          <a:spLocks noChangeArrowheads="1"/>
        </xdr:cNvSpPr>
      </xdr:nvSpPr>
      <xdr:spPr>
        <a:xfrm>
          <a:off x="2590800" y="446341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130</xdr:row>
      <xdr:rowOff>0</xdr:rowOff>
    </xdr:from>
    <xdr:ext cx="76200" cy="200025"/>
    <xdr:sp>
      <xdr:nvSpPr>
        <xdr:cNvPr id="50" name="TextBox 77"/>
        <xdr:cNvSpPr txBox="1">
          <a:spLocks noChangeArrowheads="1"/>
        </xdr:cNvSpPr>
      </xdr:nvSpPr>
      <xdr:spPr>
        <a:xfrm>
          <a:off x="2590800" y="446341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270</xdr:row>
      <xdr:rowOff>0</xdr:rowOff>
    </xdr:from>
    <xdr:ext cx="76200" cy="200025"/>
    <xdr:sp>
      <xdr:nvSpPr>
        <xdr:cNvPr id="51" name="TextBox 102"/>
        <xdr:cNvSpPr txBox="1">
          <a:spLocks noChangeArrowheads="1"/>
        </xdr:cNvSpPr>
      </xdr:nvSpPr>
      <xdr:spPr>
        <a:xfrm>
          <a:off x="8391525" y="984789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270</xdr:row>
      <xdr:rowOff>0</xdr:rowOff>
    </xdr:from>
    <xdr:ext cx="76200" cy="200025"/>
    <xdr:sp>
      <xdr:nvSpPr>
        <xdr:cNvPr id="52" name="TextBox 103"/>
        <xdr:cNvSpPr txBox="1">
          <a:spLocks noChangeArrowheads="1"/>
        </xdr:cNvSpPr>
      </xdr:nvSpPr>
      <xdr:spPr>
        <a:xfrm>
          <a:off x="8391525" y="984789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270</xdr:row>
      <xdr:rowOff>0</xdr:rowOff>
    </xdr:from>
    <xdr:ext cx="76200" cy="200025"/>
    <xdr:sp>
      <xdr:nvSpPr>
        <xdr:cNvPr id="53" name="TextBox 104"/>
        <xdr:cNvSpPr txBox="1">
          <a:spLocks noChangeArrowheads="1"/>
        </xdr:cNvSpPr>
      </xdr:nvSpPr>
      <xdr:spPr>
        <a:xfrm>
          <a:off x="8391525" y="984789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270</xdr:row>
      <xdr:rowOff>0</xdr:rowOff>
    </xdr:from>
    <xdr:ext cx="76200" cy="200025"/>
    <xdr:sp>
      <xdr:nvSpPr>
        <xdr:cNvPr id="54" name="TextBox 105"/>
        <xdr:cNvSpPr txBox="1">
          <a:spLocks noChangeArrowheads="1"/>
        </xdr:cNvSpPr>
      </xdr:nvSpPr>
      <xdr:spPr>
        <a:xfrm>
          <a:off x="8391525" y="984789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270</xdr:row>
      <xdr:rowOff>0</xdr:rowOff>
    </xdr:from>
    <xdr:ext cx="76200" cy="200025"/>
    <xdr:sp>
      <xdr:nvSpPr>
        <xdr:cNvPr id="55" name="TextBox 106"/>
        <xdr:cNvSpPr txBox="1">
          <a:spLocks noChangeArrowheads="1"/>
        </xdr:cNvSpPr>
      </xdr:nvSpPr>
      <xdr:spPr>
        <a:xfrm>
          <a:off x="8391525" y="984789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0</xdr:colOff>
      <xdr:row>276</xdr:row>
      <xdr:rowOff>0</xdr:rowOff>
    </xdr:from>
    <xdr:to>
      <xdr:col>4</xdr:col>
      <xdr:colOff>57150</xdr:colOff>
      <xdr:row>276</xdr:row>
      <xdr:rowOff>0</xdr:rowOff>
    </xdr:to>
    <xdr:sp>
      <xdr:nvSpPr>
        <xdr:cNvPr id="56" name="TextBox 107"/>
        <xdr:cNvSpPr txBox="1">
          <a:spLocks noChangeArrowheads="1"/>
        </xdr:cNvSpPr>
      </xdr:nvSpPr>
      <xdr:spPr>
        <a:xfrm>
          <a:off x="6391275" y="100012500"/>
          <a:ext cx="1371600" cy="0"/>
        </a:xfrm>
        <a:prstGeom prst="rect">
          <a:avLst/>
        </a:prstGeom>
        <a:solidFill>
          <a:srgbClr val="FFFFFF">
            <a:alpha val="49000"/>
          </a:srgbClr>
        </a:solidFill>
        <a:ln w="9525" cmpd="sng">
          <a:noFill/>
        </a:ln>
      </xdr:spPr>
      <xdr:txBody>
        <a:bodyPr vertOverflow="clip" wrap="square"/>
        <a:p>
          <a:pPr algn="l">
            <a:defRPr/>
          </a:pPr>
          <a:r>
            <a:rPr lang="en-US" cap="none" sz="2400" b="0" i="0" u="none" baseline="0">
              <a:latin typeface="ＭＳ Ｐゴシック"/>
              <a:ea typeface="ＭＳ Ｐゴシック"/>
              <a:cs typeface="ＭＳ Ｐゴシック"/>
            </a:rPr>
            <a:t>昨年度の例</a:t>
          </a:r>
        </a:p>
      </xdr:txBody>
    </xdr:sp>
    <xdr:clientData/>
  </xdr:twoCellAnchor>
  <xdr:oneCellAnchor>
    <xdr:from>
      <xdr:col>0</xdr:col>
      <xdr:colOff>2590800</xdr:colOff>
      <xdr:row>276</xdr:row>
      <xdr:rowOff>0</xdr:rowOff>
    </xdr:from>
    <xdr:ext cx="76200" cy="200025"/>
    <xdr:sp>
      <xdr:nvSpPr>
        <xdr:cNvPr id="57" name="TextBox 108"/>
        <xdr:cNvSpPr txBox="1">
          <a:spLocks noChangeArrowheads="1"/>
        </xdr:cNvSpPr>
      </xdr:nvSpPr>
      <xdr:spPr>
        <a:xfrm>
          <a:off x="2590800" y="10001250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276</xdr:row>
      <xdr:rowOff>0</xdr:rowOff>
    </xdr:from>
    <xdr:ext cx="76200" cy="200025"/>
    <xdr:sp>
      <xdr:nvSpPr>
        <xdr:cNvPr id="58" name="TextBox 109"/>
        <xdr:cNvSpPr txBox="1">
          <a:spLocks noChangeArrowheads="1"/>
        </xdr:cNvSpPr>
      </xdr:nvSpPr>
      <xdr:spPr>
        <a:xfrm>
          <a:off x="2590800" y="10001250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276</xdr:row>
      <xdr:rowOff>0</xdr:rowOff>
    </xdr:from>
    <xdr:ext cx="76200" cy="200025"/>
    <xdr:sp>
      <xdr:nvSpPr>
        <xdr:cNvPr id="59" name="TextBox 110"/>
        <xdr:cNvSpPr txBox="1">
          <a:spLocks noChangeArrowheads="1"/>
        </xdr:cNvSpPr>
      </xdr:nvSpPr>
      <xdr:spPr>
        <a:xfrm>
          <a:off x="2590800" y="10001250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276</xdr:row>
      <xdr:rowOff>0</xdr:rowOff>
    </xdr:from>
    <xdr:ext cx="76200" cy="200025"/>
    <xdr:sp>
      <xdr:nvSpPr>
        <xdr:cNvPr id="60" name="TextBox 111"/>
        <xdr:cNvSpPr txBox="1">
          <a:spLocks noChangeArrowheads="1"/>
        </xdr:cNvSpPr>
      </xdr:nvSpPr>
      <xdr:spPr>
        <a:xfrm>
          <a:off x="2590800" y="10001250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276</xdr:row>
      <xdr:rowOff>0</xdr:rowOff>
    </xdr:from>
    <xdr:ext cx="76200" cy="200025"/>
    <xdr:sp>
      <xdr:nvSpPr>
        <xdr:cNvPr id="61" name="TextBox 112"/>
        <xdr:cNvSpPr txBox="1">
          <a:spLocks noChangeArrowheads="1"/>
        </xdr:cNvSpPr>
      </xdr:nvSpPr>
      <xdr:spPr>
        <a:xfrm>
          <a:off x="2590800" y="10001250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276</xdr:row>
      <xdr:rowOff>0</xdr:rowOff>
    </xdr:from>
    <xdr:ext cx="76200" cy="200025"/>
    <xdr:sp>
      <xdr:nvSpPr>
        <xdr:cNvPr id="62" name="TextBox 113"/>
        <xdr:cNvSpPr txBox="1">
          <a:spLocks noChangeArrowheads="1"/>
        </xdr:cNvSpPr>
      </xdr:nvSpPr>
      <xdr:spPr>
        <a:xfrm>
          <a:off x="2590800" y="10001250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276</xdr:row>
      <xdr:rowOff>0</xdr:rowOff>
    </xdr:from>
    <xdr:ext cx="76200" cy="200025"/>
    <xdr:sp>
      <xdr:nvSpPr>
        <xdr:cNvPr id="63" name="TextBox 114"/>
        <xdr:cNvSpPr txBox="1">
          <a:spLocks noChangeArrowheads="1"/>
        </xdr:cNvSpPr>
      </xdr:nvSpPr>
      <xdr:spPr>
        <a:xfrm>
          <a:off x="2590800" y="10001250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276</xdr:row>
      <xdr:rowOff>0</xdr:rowOff>
    </xdr:from>
    <xdr:ext cx="76200" cy="200025"/>
    <xdr:sp>
      <xdr:nvSpPr>
        <xdr:cNvPr id="64" name="TextBox 115"/>
        <xdr:cNvSpPr txBox="1">
          <a:spLocks noChangeArrowheads="1"/>
        </xdr:cNvSpPr>
      </xdr:nvSpPr>
      <xdr:spPr>
        <a:xfrm>
          <a:off x="2590800" y="10001250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276</xdr:row>
      <xdr:rowOff>0</xdr:rowOff>
    </xdr:from>
    <xdr:ext cx="76200" cy="200025"/>
    <xdr:sp>
      <xdr:nvSpPr>
        <xdr:cNvPr id="65" name="TextBox 116"/>
        <xdr:cNvSpPr txBox="1">
          <a:spLocks noChangeArrowheads="1"/>
        </xdr:cNvSpPr>
      </xdr:nvSpPr>
      <xdr:spPr>
        <a:xfrm>
          <a:off x="2590800" y="10001250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276</xdr:row>
      <xdr:rowOff>0</xdr:rowOff>
    </xdr:from>
    <xdr:ext cx="76200" cy="200025"/>
    <xdr:sp>
      <xdr:nvSpPr>
        <xdr:cNvPr id="66" name="TextBox 117"/>
        <xdr:cNvSpPr txBox="1">
          <a:spLocks noChangeArrowheads="1"/>
        </xdr:cNvSpPr>
      </xdr:nvSpPr>
      <xdr:spPr>
        <a:xfrm>
          <a:off x="2590800" y="10001250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276</xdr:row>
      <xdr:rowOff>0</xdr:rowOff>
    </xdr:from>
    <xdr:ext cx="76200" cy="200025"/>
    <xdr:sp>
      <xdr:nvSpPr>
        <xdr:cNvPr id="67" name="TextBox 118"/>
        <xdr:cNvSpPr txBox="1">
          <a:spLocks noChangeArrowheads="1"/>
        </xdr:cNvSpPr>
      </xdr:nvSpPr>
      <xdr:spPr>
        <a:xfrm>
          <a:off x="2590800" y="10001250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276</xdr:row>
      <xdr:rowOff>0</xdr:rowOff>
    </xdr:from>
    <xdr:ext cx="76200" cy="200025"/>
    <xdr:sp>
      <xdr:nvSpPr>
        <xdr:cNvPr id="68" name="TextBox 119"/>
        <xdr:cNvSpPr txBox="1">
          <a:spLocks noChangeArrowheads="1"/>
        </xdr:cNvSpPr>
      </xdr:nvSpPr>
      <xdr:spPr>
        <a:xfrm>
          <a:off x="2590800" y="10001250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276</xdr:row>
      <xdr:rowOff>0</xdr:rowOff>
    </xdr:from>
    <xdr:ext cx="76200" cy="200025"/>
    <xdr:sp>
      <xdr:nvSpPr>
        <xdr:cNvPr id="69" name="TextBox 120"/>
        <xdr:cNvSpPr txBox="1">
          <a:spLocks noChangeArrowheads="1"/>
        </xdr:cNvSpPr>
      </xdr:nvSpPr>
      <xdr:spPr>
        <a:xfrm>
          <a:off x="2590800" y="10001250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276</xdr:row>
      <xdr:rowOff>0</xdr:rowOff>
    </xdr:from>
    <xdr:ext cx="76200" cy="200025"/>
    <xdr:sp>
      <xdr:nvSpPr>
        <xdr:cNvPr id="70" name="TextBox 121"/>
        <xdr:cNvSpPr txBox="1">
          <a:spLocks noChangeArrowheads="1"/>
        </xdr:cNvSpPr>
      </xdr:nvSpPr>
      <xdr:spPr>
        <a:xfrm>
          <a:off x="2590800" y="10001250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276</xdr:row>
      <xdr:rowOff>0</xdr:rowOff>
    </xdr:from>
    <xdr:ext cx="76200" cy="200025"/>
    <xdr:sp>
      <xdr:nvSpPr>
        <xdr:cNvPr id="71" name="TextBox 122"/>
        <xdr:cNvSpPr txBox="1">
          <a:spLocks noChangeArrowheads="1"/>
        </xdr:cNvSpPr>
      </xdr:nvSpPr>
      <xdr:spPr>
        <a:xfrm>
          <a:off x="2590800" y="10001250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276</xdr:row>
      <xdr:rowOff>0</xdr:rowOff>
    </xdr:from>
    <xdr:ext cx="76200" cy="200025"/>
    <xdr:sp>
      <xdr:nvSpPr>
        <xdr:cNvPr id="72" name="TextBox 123"/>
        <xdr:cNvSpPr txBox="1">
          <a:spLocks noChangeArrowheads="1"/>
        </xdr:cNvSpPr>
      </xdr:nvSpPr>
      <xdr:spPr>
        <a:xfrm>
          <a:off x="2590800" y="10001250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276</xdr:row>
      <xdr:rowOff>0</xdr:rowOff>
    </xdr:from>
    <xdr:ext cx="76200" cy="200025"/>
    <xdr:sp>
      <xdr:nvSpPr>
        <xdr:cNvPr id="73" name="TextBox 124"/>
        <xdr:cNvSpPr txBox="1">
          <a:spLocks noChangeArrowheads="1"/>
        </xdr:cNvSpPr>
      </xdr:nvSpPr>
      <xdr:spPr>
        <a:xfrm>
          <a:off x="2590800" y="10001250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276</xdr:row>
      <xdr:rowOff>0</xdr:rowOff>
    </xdr:from>
    <xdr:ext cx="76200" cy="200025"/>
    <xdr:sp>
      <xdr:nvSpPr>
        <xdr:cNvPr id="74" name="TextBox 125"/>
        <xdr:cNvSpPr txBox="1">
          <a:spLocks noChangeArrowheads="1"/>
        </xdr:cNvSpPr>
      </xdr:nvSpPr>
      <xdr:spPr>
        <a:xfrm>
          <a:off x="2590800" y="10001250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451</xdr:row>
      <xdr:rowOff>0</xdr:rowOff>
    </xdr:from>
    <xdr:ext cx="76200" cy="190500"/>
    <xdr:sp>
      <xdr:nvSpPr>
        <xdr:cNvPr id="75" name="TextBox 126"/>
        <xdr:cNvSpPr txBox="1">
          <a:spLocks noChangeArrowheads="1"/>
        </xdr:cNvSpPr>
      </xdr:nvSpPr>
      <xdr:spPr>
        <a:xfrm>
          <a:off x="8391525" y="140712825"/>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451</xdr:row>
      <xdr:rowOff>0</xdr:rowOff>
    </xdr:from>
    <xdr:ext cx="76200" cy="190500"/>
    <xdr:sp>
      <xdr:nvSpPr>
        <xdr:cNvPr id="76" name="TextBox 127"/>
        <xdr:cNvSpPr txBox="1">
          <a:spLocks noChangeArrowheads="1"/>
        </xdr:cNvSpPr>
      </xdr:nvSpPr>
      <xdr:spPr>
        <a:xfrm>
          <a:off x="8391525" y="140712825"/>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451</xdr:row>
      <xdr:rowOff>0</xdr:rowOff>
    </xdr:from>
    <xdr:ext cx="76200" cy="190500"/>
    <xdr:sp>
      <xdr:nvSpPr>
        <xdr:cNvPr id="77" name="TextBox 128"/>
        <xdr:cNvSpPr txBox="1">
          <a:spLocks noChangeArrowheads="1"/>
        </xdr:cNvSpPr>
      </xdr:nvSpPr>
      <xdr:spPr>
        <a:xfrm>
          <a:off x="8391525" y="140712825"/>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451</xdr:row>
      <xdr:rowOff>0</xdr:rowOff>
    </xdr:from>
    <xdr:ext cx="76200" cy="190500"/>
    <xdr:sp>
      <xdr:nvSpPr>
        <xdr:cNvPr id="78" name="TextBox 129"/>
        <xdr:cNvSpPr txBox="1">
          <a:spLocks noChangeArrowheads="1"/>
        </xdr:cNvSpPr>
      </xdr:nvSpPr>
      <xdr:spPr>
        <a:xfrm>
          <a:off x="8391525" y="140712825"/>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451</xdr:row>
      <xdr:rowOff>0</xdr:rowOff>
    </xdr:from>
    <xdr:ext cx="76200" cy="190500"/>
    <xdr:sp>
      <xdr:nvSpPr>
        <xdr:cNvPr id="79" name="TextBox 130"/>
        <xdr:cNvSpPr txBox="1">
          <a:spLocks noChangeArrowheads="1"/>
        </xdr:cNvSpPr>
      </xdr:nvSpPr>
      <xdr:spPr>
        <a:xfrm>
          <a:off x="8391525" y="140712825"/>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0</xdr:colOff>
      <xdr:row>452</xdr:row>
      <xdr:rowOff>0</xdr:rowOff>
    </xdr:from>
    <xdr:to>
      <xdr:col>4</xdr:col>
      <xdr:colOff>57150</xdr:colOff>
      <xdr:row>452</xdr:row>
      <xdr:rowOff>0</xdr:rowOff>
    </xdr:to>
    <xdr:sp>
      <xdr:nvSpPr>
        <xdr:cNvPr id="80" name="TextBox 131"/>
        <xdr:cNvSpPr txBox="1">
          <a:spLocks noChangeArrowheads="1"/>
        </xdr:cNvSpPr>
      </xdr:nvSpPr>
      <xdr:spPr>
        <a:xfrm>
          <a:off x="6391275" y="140874750"/>
          <a:ext cx="1371600" cy="0"/>
        </a:xfrm>
        <a:prstGeom prst="rect">
          <a:avLst/>
        </a:prstGeom>
        <a:solidFill>
          <a:srgbClr val="FFFFFF">
            <a:alpha val="49000"/>
          </a:srgbClr>
        </a:solidFill>
        <a:ln w="9525" cmpd="sng">
          <a:noFill/>
        </a:ln>
      </xdr:spPr>
      <xdr:txBody>
        <a:bodyPr vertOverflow="clip" wrap="square"/>
        <a:p>
          <a:pPr algn="l">
            <a:defRPr/>
          </a:pPr>
          <a:r>
            <a:rPr lang="en-US" cap="none" sz="2400" b="0" i="0" u="none" baseline="0">
              <a:latin typeface="ＭＳ Ｐゴシック"/>
              <a:ea typeface="ＭＳ Ｐゴシック"/>
              <a:cs typeface="ＭＳ Ｐゴシック"/>
            </a:rPr>
            <a:t>昨年度の例</a:t>
          </a:r>
        </a:p>
      </xdr:txBody>
    </xdr:sp>
    <xdr:clientData/>
  </xdr:twoCellAnchor>
  <xdr:oneCellAnchor>
    <xdr:from>
      <xdr:col>0</xdr:col>
      <xdr:colOff>2590800</xdr:colOff>
      <xdr:row>452</xdr:row>
      <xdr:rowOff>0</xdr:rowOff>
    </xdr:from>
    <xdr:ext cx="76200" cy="200025"/>
    <xdr:sp>
      <xdr:nvSpPr>
        <xdr:cNvPr id="81" name="TextBox 132"/>
        <xdr:cNvSpPr txBox="1">
          <a:spLocks noChangeArrowheads="1"/>
        </xdr:cNvSpPr>
      </xdr:nvSpPr>
      <xdr:spPr>
        <a:xfrm>
          <a:off x="2590800" y="1408747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452</xdr:row>
      <xdr:rowOff>0</xdr:rowOff>
    </xdr:from>
    <xdr:ext cx="76200" cy="200025"/>
    <xdr:sp>
      <xdr:nvSpPr>
        <xdr:cNvPr id="82" name="TextBox 133"/>
        <xdr:cNvSpPr txBox="1">
          <a:spLocks noChangeArrowheads="1"/>
        </xdr:cNvSpPr>
      </xdr:nvSpPr>
      <xdr:spPr>
        <a:xfrm>
          <a:off x="2590800" y="1408747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452</xdr:row>
      <xdr:rowOff>0</xdr:rowOff>
    </xdr:from>
    <xdr:ext cx="76200" cy="200025"/>
    <xdr:sp>
      <xdr:nvSpPr>
        <xdr:cNvPr id="83" name="TextBox 134"/>
        <xdr:cNvSpPr txBox="1">
          <a:spLocks noChangeArrowheads="1"/>
        </xdr:cNvSpPr>
      </xdr:nvSpPr>
      <xdr:spPr>
        <a:xfrm>
          <a:off x="2590800" y="1408747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452</xdr:row>
      <xdr:rowOff>0</xdr:rowOff>
    </xdr:from>
    <xdr:ext cx="76200" cy="200025"/>
    <xdr:sp>
      <xdr:nvSpPr>
        <xdr:cNvPr id="84" name="TextBox 135"/>
        <xdr:cNvSpPr txBox="1">
          <a:spLocks noChangeArrowheads="1"/>
        </xdr:cNvSpPr>
      </xdr:nvSpPr>
      <xdr:spPr>
        <a:xfrm>
          <a:off x="2590800" y="1408747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452</xdr:row>
      <xdr:rowOff>0</xdr:rowOff>
    </xdr:from>
    <xdr:ext cx="76200" cy="200025"/>
    <xdr:sp>
      <xdr:nvSpPr>
        <xdr:cNvPr id="85" name="TextBox 136"/>
        <xdr:cNvSpPr txBox="1">
          <a:spLocks noChangeArrowheads="1"/>
        </xdr:cNvSpPr>
      </xdr:nvSpPr>
      <xdr:spPr>
        <a:xfrm>
          <a:off x="2590800" y="1408747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452</xdr:row>
      <xdr:rowOff>0</xdr:rowOff>
    </xdr:from>
    <xdr:ext cx="76200" cy="200025"/>
    <xdr:sp>
      <xdr:nvSpPr>
        <xdr:cNvPr id="86" name="TextBox 137"/>
        <xdr:cNvSpPr txBox="1">
          <a:spLocks noChangeArrowheads="1"/>
        </xdr:cNvSpPr>
      </xdr:nvSpPr>
      <xdr:spPr>
        <a:xfrm>
          <a:off x="2590800" y="1408747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452</xdr:row>
      <xdr:rowOff>0</xdr:rowOff>
    </xdr:from>
    <xdr:ext cx="76200" cy="200025"/>
    <xdr:sp>
      <xdr:nvSpPr>
        <xdr:cNvPr id="87" name="TextBox 138"/>
        <xdr:cNvSpPr txBox="1">
          <a:spLocks noChangeArrowheads="1"/>
        </xdr:cNvSpPr>
      </xdr:nvSpPr>
      <xdr:spPr>
        <a:xfrm>
          <a:off x="2590800" y="1408747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452</xdr:row>
      <xdr:rowOff>0</xdr:rowOff>
    </xdr:from>
    <xdr:ext cx="76200" cy="200025"/>
    <xdr:sp>
      <xdr:nvSpPr>
        <xdr:cNvPr id="88" name="TextBox 139"/>
        <xdr:cNvSpPr txBox="1">
          <a:spLocks noChangeArrowheads="1"/>
        </xdr:cNvSpPr>
      </xdr:nvSpPr>
      <xdr:spPr>
        <a:xfrm>
          <a:off x="2590800" y="1408747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452</xdr:row>
      <xdr:rowOff>0</xdr:rowOff>
    </xdr:from>
    <xdr:ext cx="76200" cy="200025"/>
    <xdr:sp>
      <xdr:nvSpPr>
        <xdr:cNvPr id="89" name="TextBox 140"/>
        <xdr:cNvSpPr txBox="1">
          <a:spLocks noChangeArrowheads="1"/>
        </xdr:cNvSpPr>
      </xdr:nvSpPr>
      <xdr:spPr>
        <a:xfrm>
          <a:off x="2590800" y="1408747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452</xdr:row>
      <xdr:rowOff>0</xdr:rowOff>
    </xdr:from>
    <xdr:ext cx="76200" cy="200025"/>
    <xdr:sp>
      <xdr:nvSpPr>
        <xdr:cNvPr id="90" name="TextBox 141"/>
        <xdr:cNvSpPr txBox="1">
          <a:spLocks noChangeArrowheads="1"/>
        </xdr:cNvSpPr>
      </xdr:nvSpPr>
      <xdr:spPr>
        <a:xfrm>
          <a:off x="2590800" y="1408747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452</xdr:row>
      <xdr:rowOff>0</xdr:rowOff>
    </xdr:from>
    <xdr:ext cx="76200" cy="200025"/>
    <xdr:sp>
      <xdr:nvSpPr>
        <xdr:cNvPr id="91" name="TextBox 142"/>
        <xdr:cNvSpPr txBox="1">
          <a:spLocks noChangeArrowheads="1"/>
        </xdr:cNvSpPr>
      </xdr:nvSpPr>
      <xdr:spPr>
        <a:xfrm>
          <a:off x="2590800" y="1408747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452</xdr:row>
      <xdr:rowOff>0</xdr:rowOff>
    </xdr:from>
    <xdr:ext cx="76200" cy="200025"/>
    <xdr:sp>
      <xdr:nvSpPr>
        <xdr:cNvPr id="92" name="TextBox 143"/>
        <xdr:cNvSpPr txBox="1">
          <a:spLocks noChangeArrowheads="1"/>
        </xdr:cNvSpPr>
      </xdr:nvSpPr>
      <xdr:spPr>
        <a:xfrm>
          <a:off x="2590800" y="1408747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452</xdr:row>
      <xdr:rowOff>0</xdr:rowOff>
    </xdr:from>
    <xdr:ext cx="76200" cy="200025"/>
    <xdr:sp>
      <xdr:nvSpPr>
        <xdr:cNvPr id="93" name="TextBox 144"/>
        <xdr:cNvSpPr txBox="1">
          <a:spLocks noChangeArrowheads="1"/>
        </xdr:cNvSpPr>
      </xdr:nvSpPr>
      <xdr:spPr>
        <a:xfrm>
          <a:off x="2590800" y="1408747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452</xdr:row>
      <xdr:rowOff>0</xdr:rowOff>
    </xdr:from>
    <xdr:ext cx="76200" cy="200025"/>
    <xdr:sp>
      <xdr:nvSpPr>
        <xdr:cNvPr id="94" name="TextBox 145"/>
        <xdr:cNvSpPr txBox="1">
          <a:spLocks noChangeArrowheads="1"/>
        </xdr:cNvSpPr>
      </xdr:nvSpPr>
      <xdr:spPr>
        <a:xfrm>
          <a:off x="2590800" y="1408747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452</xdr:row>
      <xdr:rowOff>0</xdr:rowOff>
    </xdr:from>
    <xdr:ext cx="76200" cy="200025"/>
    <xdr:sp>
      <xdr:nvSpPr>
        <xdr:cNvPr id="95" name="TextBox 146"/>
        <xdr:cNvSpPr txBox="1">
          <a:spLocks noChangeArrowheads="1"/>
        </xdr:cNvSpPr>
      </xdr:nvSpPr>
      <xdr:spPr>
        <a:xfrm>
          <a:off x="2590800" y="1408747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452</xdr:row>
      <xdr:rowOff>0</xdr:rowOff>
    </xdr:from>
    <xdr:ext cx="76200" cy="200025"/>
    <xdr:sp>
      <xdr:nvSpPr>
        <xdr:cNvPr id="96" name="TextBox 147"/>
        <xdr:cNvSpPr txBox="1">
          <a:spLocks noChangeArrowheads="1"/>
        </xdr:cNvSpPr>
      </xdr:nvSpPr>
      <xdr:spPr>
        <a:xfrm>
          <a:off x="2590800" y="1408747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452</xdr:row>
      <xdr:rowOff>0</xdr:rowOff>
    </xdr:from>
    <xdr:ext cx="76200" cy="200025"/>
    <xdr:sp>
      <xdr:nvSpPr>
        <xdr:cNvPr id="97" name="TextBox 148"/>
        <xdr:cNvSpPr txBox="1">
          <a:spLocks noChangeArrowheads="1"/>
        </xdr:cNvSpPr>
      </xdr:nvSpPr>
      <xdr:spPr>
        <a:xfrm>
          <a:off x="2590800" y="1408747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452</xdr:row>
      <xdr:rowOff>0</xdr:rowOff>
    </xdr:from>
    <xdr:ext cx="76200" cy="200025"/>
    <xdr:sp>
      <xdr:nvSpPr>
        <xdr:cNvPr id="98" name="TextBox 149"/>
        <xdr:cNvSpPr txBox="1">
          <a:spLocks noChangeArrowheads="1"/>
        </xdr:cNvSpPr>
      </xdr:nvSpPr>
      <xdr:spPr>
        <a:xfrm>
          <a:off x="2590800" y="1408747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557</xdr:row>
      <xdr:rowOff>0</xdr:rowOff>
    </xdr:from>
    <xdr:ext cx="76200" cy="200025"/>
    <xdr:sp>
      <xdr:nvSpPr>
        <xdr:cNvPr id="99" name="TextBox 150"/>
        <xdr:cNvSpPr txBox="1">
          <a:spLocks noChangeArrowheads="1"/>
        </xdr:cNvSpPr>
      </xdr:nvSpPr>
      <xdr:spPr>
        <a:xfrm>
          <a:off x="8391525" y="1819179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557</xdr:row>
      <xdr:rowOff>0</xdr:rowOff>
    </xdr:from>
    <xdr:ext cx="76200" cy="200025"/>
    <xdr:sp>
      <xdr:nvSpPr>
        <xdr:cNvPr id="100" name="TextBox 151"/>
        <xdr:cNvSpPr txBox="1">
          <a:spLocks noChangeArrowheads="1"/>
        </xdr:cNvSpPr>
      </xdr:nvSpPr>
      <xdr:spPr>
        <a:xfrm>
          <a:off x="8391525" y="1819179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557</xdr:row>
      <xdr:rowOff>0</xdr:rowOff>
    </xdr:from>
    <xdr:ext cx="76200" cy="200025"/>
    <xdr:sp>
      <xdr:nvSpPr>
        <xdr:cNvPr id="101" name="TextBox 152"/>
        <xdr:cNvSpPr txBox="1">
          <a:spLocks noChangeArrowheads="1"/>
        </xdr:cNvSpPr>
      </xdr:nvSpPr>
      <xdr:spPr>
        <a:xfrm>
          <a:off x="8391525" y="1819179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557</xdr:row>
      <xdr:rowOff>0</xdr:rowOff>
    </xdr:from>
    <xdr:ext cx="76200" cy="200025"/>
    <xdr:sp>
      <xdr:nvSpPr>
        <xdr:cNvPr id="102" name="TextBox 153"/>
        <xdr:cNvSpPr txBox="1">
          <a:spLocks noChangeArrowheads="1"/>
        </xdr:cNvSpPr>
      </xdr:nvSpPr>
      <xdr:spPr>
        <a:xfrm>
          <a:off x="8391525" y="1819179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557</xdr:row>
      <xdr:rowOff>0</xdr:rowOff>
    </xdr:from>
    <xdr:ext cx="76200" cy="200025"/>
    <xdr:sp>
      <xdr:nvSpPr>
        <xdr:cNvPr id="103" name="TextBox 154"/>
        <xdr:cNvSpPr txBox="1">
          <a:spLocks noChangeArrowheads="1"/>
        </xdr:cNvSpPr>
      </xdr:nvSpPr>
      <xdr:spPr>
        <a:xfrm>
          <a:off x="8391525" y="1819179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0</xdr:colOff>
      <xdr:row>565</xdr:row>
      <xdr:rowOff>0</xdr:rowOff>
    </xdr:from>
    <xdr:to>
      <xdr:col>4</xdr:col>
      <xdr:colOff>57150</xdr:colOff>
      <xdr:row>565</xdr:row>
      <xdr:rowOff>0</xdr:rowOff>
    </xdr:to>
    <xdr:sp>
      <xdr:nvSpPr>
        <xdr:cNvPr id="104" name="TextBox 155"/>
        <xdr:cNvSpPr txBox="1">
          <a:spLocks noChangeArrowheads="1"/>
        </xdr:cNvSpPr>
      </xdr:nvSpPr>
      <xdr:spPr>
        <a:xfrm>
          <a:off x="6391275" y="187366275"/>
          <a:ext cx="1371600" cy="0"/>
        </a:xfrm>
        <a:prstGeom prst="rect">
          <a:avLst/>
        </a:prstGeom>
        <a:solidFill>
          <a:srgbClr val="FFFFFF">
            <a:alpha val="49000"/>
          </a:srgbClr>
        </a:solidFill>
        <a:ln w="9525" cmpd="sng">
          <a:noFill/>
        </a:ln>
      </xdr:spPr>
      <xdr:txBody>
        <a:bodyPr vertOverflow="clip" wrap="square"/>
        <a:p>
          <a:pPr algn="l">
            <a:defRPr/>
          </a:pPr>
          <a:r>
            <a:rPr lang="en-US" cap="none" sz="2400" b="0" i="0" u="none" baseline="0">
              <a:latin typeface="ＭＳ Ｐゴシック"/>
              <a:ea typeface="ＭＳ Ｐゴシック"/>
              <a:cs typeface="ＭＳ Ｐゴシック"/>
            </a:rPr>
            <a:t>昨年度の例</a:t>
          </a:r>
        </a:p>
      </xdr:txBody>
    </xdr:sp>
    <xdr:clientData/>
  </xdr:twoCellAnchor>
  <xdr:oneCellAnchor>
    <xdr:from>
      <xdr:col>0</xdr:col>
      <xdr:colOff>2590800</xdr:colOff>
      <xdr:row>590</xdr:row>
      <xdr:rowOff>0</xdr:rowOff>
    </xdr:from>
    <xdr:ext cx="76200" cy="200025"/>
    <xdr:sp>
      <xdr:nvSpPr>
        <xdr:cNvPr id="105" name="TextBox 156"/>
        <xdr:cNvSpPr txBox="1">
          <a:spLocks noChangeArrowheads="1"/>
        </xdr:cNvSpPr>
      </xdr:nvSpPr>
      <xdr:spPr>
        <a:xfrm>
          <a:off x="2590800" y="1954339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590</xdr:row>
      <xdr:rowOff>0</xdr:rowOff>
    </xdr:from>
    <xdr:ext cx="76200" cy="200025"/>
    <xdr:sp>
      <xdr:nvSpPr>
        <xdr:cNvPr id="106" name="TextBox 157"/>
        <xdr:cNvSpPr txBox="1">
          <a:spLocks noChangeArrowheads="1"/>
        </xdr:cNvSpPr>
      </xdr:nvSpPr>
      <xdr:spPr>
        <a:xfrm>
          <a:off x="2590800" y="1954339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590</xdr:row>
      <xdr:rowOff>0</xdr:rowOff>
    </xdr:from>
    <xdr:ext cx="76200" cy="200025"/>
    <xdr:sp>
      <xdr:nvSpPr>
        <xdr:cNvPr id="107" name="TextBox 158"/>
        <xdr:cNvSpPr txBox="1">
          <a:spLocks noChangeArrowheads="1"/>
        </xdr:cNvSpPr>
      </xdr:nvSpPr>
      <xdr:spPr>
        <a:xfrm>
          <a:off x="2590800" y="1954339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590</xdr:row>
      <xdr:rowOff>0</xdr:rowOff>
    </xdr:from>
    <xdr:ext cx="76200" cy="200025"/>
    <xdr:sp>
      <xdr:nvSpPr>
        <xdr:cNvPr id="108" name="TextBox 159"/>
        <xdr:cNvSpPr txBox="1">
          <a:spLocks noChangeArrowheads="1"/>
        </xdr:cNvSpPr>
      </xdr:nvSpPr>
      <xdr:spPr>
        <a:xfrm>
          <a:off x="2590800" y="1954339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590</xdr:row>
      <xdr:rowOff>0</xdr:rowOff>
    </xdr:from>
    <xdr:ext cx="76200" cy="200025"/>
    <xdr:sp>
      <xdr:nvSpPr>
        <xdr:cNvPr id="109" name="TextBox 160"/>
        <xdr:cNvSpPr txBox="1">
          <a:spLocks noChangeArrowheads="1"/>
        </xdr:cNvSpPr>
      </xdr:nvSpPr>
      <xdr:spPr>
        <a:xfrm>
          <a:off x="2590800" y="1954339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590</xdr:row>
      <xdr:rowOff>0</xdr:rowOff>
    </xdr:from>
    <xdr:ext cx="76200" cy="200025"/>
    <xdr:sp>
      <xdr:nvSpPr>
        <xdr:cNvPr id="110" name="TextBox 161"/>
        <xdr:cNvSpPr txBox="1">
          <a:spLocks noChangeArrowheads="1"/>
        </xdr:cNvSpPr>
      </xdr:nvSpPr>
      <xdr:spPr>
        <a:xfrm>
          <a:off x="2590800" y="1954339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590</xdr:row>
      <xdr:rowOff>0</xdr:rowOff>
    </xdr:from>
    <xdr:ext cx="76200" cy="200025"/>
    <xdr:sp>
      <xdr:nvSpPr>
        <xdr:cNvPr id="111" name="TextBox 162"/>
        <xdr:cNvSpPr txBox="1">
          <a:spLocks noChangeArrowheads="1"/>
        </xdr:cNvSpPr>
      </xdr:nvSpPr>
      <xdr:spPr>
        <a:xfrm>
          <a:off x="2590800" y="1954339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590</xdr:row>
      <xdr:rowOff>0</xdr:rowOff>
    </xdr:from>
    <xdr:ext cx="76200" cy="200025"/>
    <xdr:sp>
      <xdr:nvSpPr>
        <xdr:cNvPr id="112" name="TextBox 163"/>
        <xdr:cNvSpPr txBox="1">
          <a:spLocks noChangeArrowheads="1"/>
        </xdr:cNvSpPr>
      </xdr:nvSpPr>
      <xdr:spPr>
        <a:xfrm>
          <a:off x="2590800" y="1954339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590</xdr:row>
      <xdr:rowOff>0</xdr:rowOff>
    </xdr:from>
    <xdr:ext cx="76200" cy="200025"/>
    <xdr:sp>
      <xdr:nvSpPr>
        <xdr:cNvPr id="113" name="TextBox 164"/>
        <xdr:cNvSpPr txBox="1">
          <a:spLocks noChangeArrowheads="1"/>
        </xdr:cNvSpPr>
      </xdr:nvSpPr>
      <xdr:spPr>
        <a:xfrm>
          <a:off x="2590800" y="1954339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590</xdr:row>
      <xdr:rowOff>0</xdr:rowOff>
    </xdr:from>
    <xdr:ext cx="76200" cy="200025"/>
    <xdr:sp>
      <xdr:nvSpPr>
        <xdr:cNvPr id="114" name="TextBox 165"/>
        <xdr:cNvSpPr txBox="1">
          <a:spLocks noChangeArrowheads="1"/>
        </xdr:cNvSpPr>
      </xdr:nvSpPr>
      <xdr:spPr>
        <a:xfrm>
          <a:off x="2590800" y="1954339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590</xdr:row>
      <xdr:rowOff>0</xdr:rowOff>
    </xdr:from>
    <xdr:ext cx="76200" cy="200025"/>
    <xdr:sp>
      <xdr:nvSpPr>
        <xdr:cNvPr id="115" name="TextBox 166"/>
        <xdr:cNvSpPr txBox="1">
          <a:spLocks noChangeArrowheads="1"/>
        </xdr:cNvSpPr>
      </xdr:nvSpPr>
      <xdr:spPr>
        <a:xfrm>
          <a:off x="2590800" y="1954339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590</xdr:row>
      <xdr:rowOff>0</xdr:rowOff>
    </xdr:from>
    <xdr:ext cx="76200" cy="200025"/>
    <xdr:sp>
      <xdr:nvSpPr>
        <xdr:cNvPr id="116" name="TextBox 167"/>
        <xdr:cNvSpPr txBox="1">
          <a:spLocks noChangeArrowheads="1"/>
        </xdr:cNvSpPr>
      </xdr:nvSpPr>
      <xdr:spPr>
        <a:xfrm>
          <a:off x="2590800" y="1954339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590</xdr:row>
      <xdr:rowOff>0</xdr:rowOff>
    </xdr:from>
    <xdr:ext cx="76200" cy="200025"/>
    <xdr:sp>
      <xdr:nvSpPr>
        <xdr:cNvPr id="117" name="TextBox 168"/>
        <xdr:cNvSpPr txBox="1">
          <a:spLocks noChangeArrowheads="1"/>
        </xdr:cNvSpPr>
      </xdr:nvSpPr>
      <xdr:spPr>
        <a:xfrm>
          <a:off x="2590800" y="1954339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590</xdr:row>
      <xdr:rowOff>0</xdr:rowOff>
    </xdr:from>
    <xdr:ext cx="76200" cy="200025"/>
    <xdr:sp>
      <xdr:nvSpPr>
        <xdr:cNvPr id="118" name="TextBox 169"/>
        <xdr:cNvSpPr txBox="1">
          <a:spLocks noChangeArrowheads="1"/>
        </xdr:cNvSpPr>
      </xdr:nvSpPr>
      <xdr:spPr>
        <a:xfrm>
          <a:off x="2590800" y="1954339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590</xdr:row>
      <xdr:rowOff>0</xdr:rowOff>
    </xdr:from>
    <xdr:ext cx="76200" cy="200025"/>
    <xdr:sp>
      <xdr:nvSpPr>
        <xdr:cNvPr id="119" name="TextBox 170"/>
        <xdr:cNvSpPr txBox="1">
          <a:spLocks noChangeArrowheads="1"/>
        </xdr:cNvSpPr>
      </xdr:nvSpPr>
      <xdr:spPr>
        <a:xfrm>
          <a:off x="2590800" y="1954339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590</xdr:row>
      <xdr:rowOff>0</xdr:rowOff>
    </xdr:from>
    <xdr:ext cx="76200" cy="200025"/>
    <xdr:sp>
      <xdr:nvSpPr>
        <xdr:cNvPr id="120" name="TextBox 171"/>
        <xdr:cNvSpPr txBox="1">
          <a:spLocks noChangeArrowheads="1"/>
        </xdr:cNvSpPr>
      </xdr:nvSpPr>
      <xdr:spPr>
        <a:xfrm>
          <a:off x="2590800" y="1954339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590</xdr:row>
      <xdr:rowOff>0</xdr:rowOff>
    </xdr:from>
    <xdr:ext cx="76200" cy="200025"/>
    <xdr:sp>
      <xdr:nvSpPr>
        <xdr:cNvPr id="121" name="TextBox 172"/>
        <xdr:cNvSpPr txBox="1">
          <a:spLocks noChangeArrowheads="1"/>
        </xdr:cNvSpPr>
      </xdr:nvSpPr>
      <xdr:spPr>
        <a:xfrm>
          <a:off x="2590800" y="1954339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590</xdr:row>
      <xdr:rowOff>0</xdr:rowOff>
    </xdr:from>
    <xdr:ext cx="76200" cy="200025"/>
    <xdr:sp>
      <xdr:nvSpPr>
        <xdr:cNvPr id="122" name="TextBox 173"/>
        <xdr:cNvSpPr txBox="1">
          <a:spLocks noChangeArrowheads="1"/>
        </xdr:cNvSpPr>
      </xdr:nvSpPr>
      <xdr:spPr>
        <a:xfrm>
          <a:off x="2590800" y="1954339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1043</xdr:row>
      <xdr:rowOff>0</xdr:rowOff>
    </xdr:from>
    <xdr:ext cx="76200" cy="190500"/>
    <xdr:sp>
      <xdr:nvSpPr>
        <xdr:cNvPr id="123" name="TextBox 174"/>
        <xdr:cNvSpPr txBox="1">
          <a:spLocks noChangeArrowheads="1"/>
        </xdr:cNvSpPr>
      </xdr:nvSpPr>
      <xdr:spPr>
        <a:xfrm>
          <a:off x="8391525" y="345128850"/>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1043</xdr:row>
      <xdr:rowOff>0</xdr:rowOff>
    </xdr:from>
    <xdr:ext cx="76200" cy="190500"/>
    <xdr:sp>
      <xdr:nvSpPr>
        <xdr:cNvPr id="124" name="TextBox 175"/>
        <xdr:cNvSpPr txBox="1">
          <a:spLocks noChangeArrowheads="1"/>
        </xdr:cNvSpPr>
      </xdr:nvSpPr>
      <xdr:spPr>
        <a:xfrm>
          <a:off x="8391525" y="345128850"/>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1043</xdr:row>
      <xdr:rowOff>0</xdr:rowOff>
    </xdr:from>
    <xdr:ext cx="76200" cy="190500"/>
    <xdr:sp>
      <xdr:nvSpPr>
        <xdr:cNvPr id="125" name="TextBox 176"/>
        <xdr:cNvSpPr txBox="1">
          <a:spLocks noChangeArrowheads="1"/>
        </xdr:cNvSpPr>
      </xdr:nvSpPr>
      <xdr:spPr>
        <a:xfrm>
          <a:off x="8391525" y="345128850"/>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1043</xdr:row>
      <xdr:rowOff>0</xdr:rowOff>
    </xdr:from>
    <xdr:ext cx="76200" cy="190500"/>
    <xdr:sp>
      <xdr:nvSpPr>
        <xdr:cNvPr id="126" name="TextBox 177"/>
        <xdr:cNvSpPr txBox="1">
          <a:spLocks noChangeArrowheads="1"/>
        </xdr:cNvSpPr>
      </xdr:nvSpPr>
      <xdr:spPr>
        <a:xfrm>
          <a:off x="8391525" y="345128850"/>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1043</xdr:row>
      <xdr:rowOff>0</xdr:rowOff>
    </xdr:from>
    <xdr:ext cx="76200" cy="190500"/>
    <xdr:sp>
      <xdr:nvSpPr>
        <xdr:cNvPr id="127" name="TextBox 178"/>
        <xdr:cNvSpPr txBox="1">
          <a:spLocks noChangeArrowheads="1"/>
        </xdr:cNvSpPr>
      </xdr:nvSpPr>
      <xdr:spPr>
        <a:xfrm>
          <a:off x="8391525" y="345128850"/>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0</xdr:colOff>
      <xdr:row>1044</xdr:row>
      <xdr:rowOff>0</xdr:rowOff>
    </xdr:from>
    <xdr:to>
      <xdr:col>4</xdr:col>
      <xdr:colOff>57150</xdr:colOff>
      <xdr:row>1044</xdr:row>
      <xdr:rowOff>0</xdr:rowOff>
    </xdr:to>
    <xdr:sp>
      <xdr:nvSpPr>
        <xdr:cNvPr id="128" name="TextBox 179"/>
        <xdr:cNvSpPr txBox="1">
          <a:spLocks noChangeArrowheads="1"/>
        </xdr:cNvSpPr>
      </xdr:nvSpPr>
      <xdr:spPr>
        <a:xfrm>
          <a:off x="6391275" y="345290775"/>
          <a:ext cx="1371600" cy="0"/>
        </a:xfrm>
        <a:prstGeom prst="rect">
          <a:avLst/>
        </a:prstGeom>
        <a:solidFill>
          <a:srgbClr val="FFFFFF">
            <a:alpha val="49000"/>
          </a:srgbClr>
        </a:solidFill>
        <a:ln w="9525" cmpd="sng">
          <a:noFill/>
        </a:ln>
      </xdr:spPr>
      <xdr:txBody>
        <a:bodyPr vertOverflow="clip" wrap="square"/>
        <a:p>
          <a:pPr algn="l">
            <a:defRPr/>
          </a:pPr>
          <a:r>
            <a:rPr lang="en-US" cap="none" sz="2400" b="0" i="0" u="none" baseline="0">
              <a:latin typeface="ＭＳ Ｐゴシック"/>
              <a:ea typeface="ＭＳ Ｐゴシック"/>
              <a:cs typeface="ＭＳ Ｐゴシック"/>
            </a:rPr>
            <a:t>昨年度の例</a:t>
          </a:r>
        </a:p>
      </xdr:txBody>
    </xdr:sp>
    <xdr:clientData/>
  </xdr:twoCellAnchor>
  <xdr:oneCellAnchor>
    <xdr:from>
      <xdr:col>0</xdr:col>
      <xdr:colOff>2590800</xdr:colOff>
      <xdr:row>1044</xdr:row>
      <xdr:rowOff>0</xdr:rowOff>
    </xdr:from>
    <xdr:ext cx="76200" cy="200025"/>
    <xdr:sp>
      <xdr:nvSpPr>
        <xdr:cNvPr id="129" name="TextBox 180"/>
        <xdr:cNvSpPr txBox="1">
          <a:spLocks noChangeArrowheads="1"/>
        </xdr:cNvSpPr>
      </xdr:nvSpPr>
      <xdr:spPr>
        <a:xfrm>
          <a:off x="2590800" y="3452907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1044</xdr:row>
      <xdr:rowOff>0</xdr:rowOff>
    </xdr:from>
    <xdr:ext cx="76200" cy="200025"/>
    <xdr:sp>
      <xdr:nvSpPr>
        <xdr:cNvPr id="130" name="TextBox 181"/>
        <xdr:cNvSpPr txBox="1">
          <a:spLocks noChangeArrowheads="1"/>
        </xdr:cNvSpPr>
      </xdr:nvSpPr>
      <xdr:spPr>
        <a:xfrm>
          <a:off x="2590800" y="3452907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1044</xdr:row>
      <xdr:rowOff>0</xdr:rowOff>
    </xdr:from>
    <xdr:ext cx="76200" cy="200025"/>
    <xdr:sp>
      <xdr:nvSpPr>
        <xdr:cNvPr id="131" name="TextBox 182"/>
        <xdr:cNvSpPr txBox="1">
          <a:spLocks noChangeArrowheads="1"/>
        </xdr:cNvSpPr>
      </xdr:nvSpPr>
      <xdr:spPr>
        <a:xfrm>
          <a:off x="2590800" y="3452907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1044</xdr:row>
      <xdr:rowOff>0</xdr:rowOff>
    </xdr:from>
    <xdr:ext cx="76200" cy="200025"/>
    <xdr:sp>
      <xdr:nvSpPr>
        <xdr:cNvPr id="132" name="TextBox 183"/>
        <xdr:cNvSpPr txBox="1">
          <a:spLocks noChangeArrowheads="1"/>
        </xdr:cNvSpPr>
      </xdr:nvSpPr>
      <xdr:spPr>
        <a:xfrm>
          <a:off x="2590800" y="3452907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1044</xdr:row>
      <xdr:rowOff>0</xdr:rowOff>
    </xdr:from>
    <xdr:ext cx="76200" cy="200025"/>
    <xdr:sp>
      <xdr:nvSpPr>
        <xdr:cNvPr id="133" name="TextBox 184"/>
        <xdr:cNvSpPr txBox="1">
          <a:spLocks noChangeArrowheads="1"/>
        </xdr:cNvSpPr>
      </xdr:nvSpPr>
      <xdr:spPr>
        <a:xfrm>
          <a:off x="2590800" y="3452907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1044</xdr:row>
      <xdr:rowOff>0</xdr:rowOff>
    </xdr:from>
    <xdr:ext cx="76200" cy="200025"/>
    <xdr:sp>
      <xdr:nvSpPr>
        <xdr:cNvPr id="134" name="TextBox 185"/>
        <xdr:cNvSpPr txBox="1">
          <a:spLocks noChangeArrowheads="1"/>
        </xdr:cNvSpPr>
      </xdr:nvSpPr>
      <xdr:spPr>
        <a:xfrm>
          <a:off x="2590800" y="3452907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1044</xdr:row>
      <xdr:rowOff>0</xdr:rowOff>
    </xdr:from>
    <xdr:ext cx="76200" cy="200025"/>
    <xdr:sp>
      <xdr:nvSpPr>
        <xdr:cNvPr id="135" name="TextBox 186"/>
        <xdr:cNvSpPr txBox="1">
          <a:spLocks noChangeArrowheads="1"/>
        </xdr:cNvSpPr>
      </xdr:nvSpPr>
      <xdr:spPr>
        <a:xfrm>
          <a:off x="2590800" y="3452907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1044</xdr:row>
      <xdr:rowOff>0</xdr:rowOff>
    </xdr:from>
    <xdr:ext cx="76200" cy="200025"/>
    <xdr:sp>
      <xdr:nvSpPr>
        <xdr:cNvPr id="136" name="TextBox 187"/>
        <xdr:cNvSpPr txBox="1">
          <a:spLocks noChangeArrowheads="1"/>
        </xdr:cNvSpPr>
      </xdr:nvSpPr>
      <xdr:spPr>
        <a:xfrm>
          <a:off x="2590800" y="3452907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1044</xdr:row>
      <xdr:rowOff>0</xdr:rowOff>
    </xdr:from>
    <xdr:ext cx="76200" cy="200025"/>
    <xdr:sp>
      <xdr:nvSpPr>
        <xdr:cNvPr id="137" name="TextBox 188"/>
        <xdr:cNvSpPr txBox="1">
          <a:spLocks noChangeArrowheads="1"/>
        </xdr:cNvSpPr>
      </xdr:nvSpPr>
      <xdr:spPr>
        <a:xfrm>
          <a:off x="2590800" y="3452907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1044</xdr:row>
      <xdr:rowOff>0</xdr:rowOff>
    </xdr:from>
    <xdr:ext cx="76200" cy="200025"/>
    <xdr:sp>
      <xdr:nvSpPr>
        <xdr:cNvPr id="138" name="TextBox 189"/>
        <xdr:cNvSpPr txBox="1">
          <a:spLocks noChangeArrowheads="1"/>
        </xdr:cNvSpPr>
      </xdr:nvSpPr>
      <xdr:spPr>
        <a:xfrm>
          <a:off x="2590800" y="3452907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1044</xdr:row>
      <xdr:rowOff>0</xdr:rowOff>
    </xdr:from>
    <xdr:ext cx="76200" cy="200025"/>
    <xdr:sp>
      <xdr:nvSpPr>
        <xdr:cNvPr id="139" name="TextBox 190"/>
        <xdr:cNvSpPr txBox="1">
          <a:spLocks noChangeArrowheads="1"/>
        </xdr:cNvSpPr>
      </xdr:nvSpPr>
      <xdr:spPr>
        <a:xfrm>
          <a:off x="2590800" y="3452907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1044</xdr:row>
      <xdr:rowOff>0</xdr:rowOff>
    </xdr:from>
    <xdr:ext cx="76200" cy="200025"/>
    <xdr:sp>
      <xdr:nvSpPr>
        <xdr:cNvPr id="140" name="TextBox 191"/>
        <xdr:cNvSpPr txBox="1">
          <a:spLocks noChangeArrowheads="1"/>
        </xdr:cNvSpPr>
      </xdr:nvSpPr>
      <xdr:spPr>
        <a:xfrm>
          <a:off x="2590800" y="3452907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1044</xdr:row>
      <xdr:rowOff>0</xdr:rowOff>
    </xdr:from>
    <xdr:ext cx="76200" cy="200025"/>
    <xdr:sp>
      <xdr:nvSpPr>
        <xdr:cNvPr id="141" name="TextBox 192"/>
        <xdr:cNvSpPr txBox="1">
          <a:spLocks noChangeArrowheads="1"/>
        </xdr:cNvSpPr>
      </xdr:nvSpPr>
      <xdr:spPr>
        <a:xfrm>
          <a:off x="2590800" y="3452907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1044</xdr:row>
      <xdr:rowOff>0</xdr:rowOff>
    </xdr:from>
    <xdr:ext cx="76200" cy="200025"/>
    <xdr:sp>
      <xdr:nvSpPr>
        <xdr:cNvPr id="142" name="TextBox 193"/>
        <xdr:cNvSpPr txBox="1">
          <a:spLocks noChangeArrowheads="1"/>
        </xdr:cNvSpPr>
      </xdr:nvSpPr>
      <xdr:spPr>
        <a:xfrm>
          <a:off x="2590800" y="3452907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1044</xdr:row>
      <xdr:rowOff>0</xdr:rowOff>
    </xdr:from>
    <xdr:ext cx="76200" cy="200025"/>
    <xdr:sp>
      <xdr:nvSpPr>
        <xdr:cNvPr id="143" name="TextBox 194"/>
        <xdr:cNvSpPr txBox="1">
          <a:spLocks noChangeArrowheads="1"/>
        </xdr:cNvSpPr>
      </xdr:nvSpPr>
      <xdr:spPr>
        <a:xfrm>
          <a:off x="2590800" y="3452907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1044</xdr:row>
      <xdr:rowOff>0</xdr:rowOff>
    </xdr:from>
    <xdr:ext cx="76200" cy="200025"/>
    <xdr:sp>
      <xdr:nvSpPr>
        <xdr:cNvPr id="144" name="TextBox 195"/>
        <xdr:cNvSpPr txBox="1">
          <a:spLocks noChangeArrowheads="1"/>
        </xdr:cNvSpPr>
      </xdr:nvSpPr>
      <xdr:spPr>
        <a:xfrm>
          <a:off x="2590800" y="3452907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1044</xdr:row>
      <xdr:rowOff>0</xdr:rowOff>
    </xdr:from>
    <xdr:ext cx="76200" cy="200025"/>
    <xdr:sp>
      <xdr:nvSpPr>
        <xdr:cNvPr id="145" name="TextBox 196"/>
        <xdr:cNvSpPr txBox="1">
          <a:spLocks noChangeArrowheads="1"/>
        </xdr:cNvSpPr>
      </xdr:nvSpPr>
      <xdr:spPr>
        <a:xfrm>
          <a:off x="2590800" y="3452907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1044</xdr:row>
      <xdr:rowOff>0</xdr:rowOff>
    </xdr:from>
    <xdr:ext cx="76200" cy="200025"/>
    <xdr:sp>
      <xdr:nvSpPr>
        <xdr:cNvPr id="146" name="TextBox 197"/>
        <xdr:cNvSpPr txBox="1">
          <a:spLocks noChangeArrowheads="1"/>
        </xdr:cNvSpPr>
      </xdr:nvSpPr>
      <xdr:spPr>
        <a:xfrm>
          <a:off x="2590800" y="3452907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1316</xdr:row>
      <xdr:rowOff>0</xdr:rowOff>
    </xdr:from>
    <xdr:ext cx="76200" cy="190500"/>
    <xdr:sp>
      <xdr:nvSpPr>
        <xdr:cNvPr id="147" name="TextBox 198"/>
        <xdr:cNvSpPr txBox="1">
          <a:spLocks noChangeArrowheads="1"/>
        </xdr:cNvSpPr>
      </xdr:nvSpPr>
      <xdr:spPr>
        <a:xfrm>
          <a:off x="8391525" y="439683525"/>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1316</xdr:row>
      <xdr:rowOff>0</xdr:rowOff>
    </xdr:from>
    <xdr:ext cx="76200" cy="190500"/>
    <xdr:sp>
      <xdr:nvSpPr>
        <xdr:cNvPr id="148" name="TextBox 199"/>
        <xdr:cNvSpPr txBox="1">
          <a:spLocks noChangeArrowheads="1"/>
        </xdr:cNvSpPr>
      </xdr:nvSpPr>
      <xdr:spPr>
        <a:xfrm>
          <a:off x="8391525" y="439683525"/>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1316</xdr:row>
      <xdr:rowOff>0</xdr:rowOff>
    </xdr:from>
    <xdr:ext cx="76200" cy="190500"/>
    <xdr:sp>
      <xdr:nvSpPr>
        <xdr:cNvPr id="149" name="TextBox 200"/>
        <xdr:cNvSpPr txBox="1">
          <a:spLocks noChangeArrowheads="1"/>
        </xdr:cNvSpPr>
      </xdr:nvSpPr>
      <xdr:spPr>
        <a:xfrm>
          <a:off x="8391525" y="439683525"/>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1316</xdr:row>
      <xdr:rowOff>0</xdr:rowOff>
    </xdr:from>
    <xdr:ext cx="76200" cy="190500"/>
    <xdr:sp>
      <xdr:nvSpPr>
        <xdr:cNvPr id="150" name="TextBox 201"/>
        <xdr:cNvSpPr txBox="1">
          <a:spLocks noChangeArrowheads="1"/>
        </xdr:cNvSpPr>
      </xdr:nvSpPr>
      <xdr:spPr>
        <a:xfrm>
          <a:off x="8391525" y="439683525"/>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1316</xdr:row>
      <xdr:rowOff>0</xdr:rowOff>
    </xdr:from>
    <xdr:ext cx="76200" cy="190500"/>
    <xdr:sp>
      <xdr:nvSpPr>
        <xdr:cNvPr id="151" name="TextBox 202"/>
        <xdr:cNvSpPr txBox="1">
          <a:spLocks noChangeArrowheads="1"/>
        </xdr:cNvSpPr>
      </xdr:nvSpPr>
      <xdr:spPr>
        <a:xfrm>
          <a:off x="8391525" y="439683525"/>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0</xdr:colOff>
      <xdr:row>1317</xdr:row>
      <xdr:rowOff>0</xdr:rowOff>
    </xdr:from>
    <xdr:to>
      <xdr:col>4</xdr:col>
      <xdr:colOff>57150</xdr:colOff>
      <xdr:row>1317</xdr:row>
      <xdr:rowOff>0</xdr:rowOff>
    </xdr:to>
    <xdr:sp>
      <xdr:nvSpPr>
        <xdr:cNvPr id="152" name="TextBox 203"/>
        <xdr:cNvSpPr txBox="1">
          <a:spLocks noChangeArrowheads="1"/>
        </xdr:cNvSpPr>
      </xdr:nvSpPr>
      <xdr:spPr>
        <a:xfrm>
          <a:off x="6391275" y="439845450"/>
          <a:ext cx="1371600" cy="0"/>
        </a:xfrm>
        <a:prstGeom prst="rect">
          <a:avLst/>
        </a:prstGeom>
        <a:solidFill>
          <a:srgbClr val="FFFFFF">
            <a:alpha val="49000"/>
          </a:srgbClr>
        </a:solidFill>
        <a:ln w="9525" cmpd="sng">
          <a:noFill/>
        </a:ln>
      </xdr:spPr>
      <xdr:txBody>
        <a:bodyPr vertOverflow="clip" wrap="square"/>
        <a:p>
          <a:pPr algn="l">
            <a:defRPr/>
          </a:pPr>
          <a:r>
            <a:rPr lang="en-US" cap="none" sz="2400" b="0" i="0" u="none" baseline="0">
              <a:latin typeface="ＭＳ Ｐゴシック"/>
              <a:ea typeface="ＭＳ Ｐゴシック"/>
              <a:cs typeface="ＭＳ Ｐゴシック"/>
            </a:rPr>
            <a:t>昨年度の例</a:t>
          </a:r>
        </a:p>
      </xdr:txBody>
    </xdr:sp>
    <xdr:clientData/>
  </xdr:twoCellAnchor>
  <xdr:oneCellAnchor>
    <xdr:from>
      <xdr:col>0</xdr:col>
      <xdr:colOff>2590800</xdr:colOff>
      <xdr:row>1317</xdr:row>
      <xdr:rowOff>0</xdr:rowOff>
    </xdr:from>
    <xdr:ext cx="76200" cy="200025"/>
    <xdr:sp>
      <xdr:nvSpPr>
        <xdr:cNvPr id="153" name="TextBox 204"/>
        <xdr:cNvSpPr txBox="1">
          <a:spLocks noChangeArrowheads="1"/>
        </xdr:cNvSpPr>
      </xdr:nvSpPr>
      <xdr:spPr>
        <a:xfrm>
          <a:off x="2590800" y="4398454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1317</xdr:row>
      <xdr:rowOff>0</xdr:rowOff>
    </xdr:from>
    <xdr:ext cx="76200" cy="200025"/>
    <xdr:sp>
      <xdr:nvSpPr>
        <xdr:cNvPr id="154" name="TextBox 205"/>
        <xdr:cNvSpPr txBox="1">
          <a:spLocks noChangeArrowheads="1"/>
        </xdr:cNvSpPr>
      </xdr:nvSpPr>
      <xdr:spPr>
        <a:xfrm>
          <a:off x="2590800" y="4398454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1317</xdr:row>
      <xdr:rowOff>0</xdr:rowOff>
    </xdr:from>
    <xdr:ext cx="76200" cy="200025"/>
    <xdr:sp>
      <xdr:nvSpPr>
        <xdr:cNvPr id="155" name="TextBox 206"/>
        <xdr:cNvSpPr txBox="1">
          <a:spLocks noChangeArrowheads="1"/>
        </xdr:cNvSpPr>
      </xdr:nvSpPr>
      <xdr:spPr>
        <a:xfrm>
          <a:off x="2590800" y="4398454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1317</xdr:row>
      <xdr:rowOff>0</xdr:rowOff>
    </xdr:from>
    <xdr:ext cx="76200" cy="200025"/>
    <xdr:sp>
      <xdr:nvSpPr>
        <xdr:cNvPr id="156" name="TextBox 207"/>
        <xdr:cNvSpPr txBox="1">
          <a:spLocks noChangeArrowheads="1"/>
        </xdr:cNvSpPr>
      </xdr:nvSpPr>
      <xdr:spPr>
        <a:xfrm>
          <a:off x="2590800" y="4398454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1317</xdr:row>
      <xdr:rowOff>0</xdr:rowOff>
    </xdr:from>
    <xdr:ext cx="76200" cy="200025"/>
    <xdr:sp>
      <xdr:nvSpPr>
        <xdr:cNvPr id="157" name="TextBox 208"/>
        <xdr:cNvSpPr txBox="1">
          <a:spLocks noChangeArrowheads="1"/>
        </xdr:cNvSpPr>
      </xdr:nvSpPr>
      <xdr:spPr>
        <a:xfrm>
          <a:off x="2590800" y="4398454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1317</xdr:row>
      <xdr:rowOff>0</xdr:rowOff>
    </xdr:from>
    <xdr:ext cx="76200" cy="200025"/>
    <xdr:sp>
      <xdr:nvSpPr>
        <xdr:cNvPr id="158" name="TextBox 209"/>
        <xdr:cNvSpPr txBox="1">
          <a:spLocks noChangeArrowheads="1"/>
        </xdr:cNvSpPr>
      </xdr:nvSpPr>
      <xdr:spPr>
        <a:xfrm>
          <a:off x="2590800" y="4398454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1317</xdr:row>
      <xdr:rowOff>0</xdr:rowOff>
    </xdr:from>
    <xdr:ext cx="76200" cy="200025"/>
    <xdr:sp>
      <xdr:nvSpPr>
        <xdr:cNvPr id="159" name="TextBox 210"/>
        <xdr:cNvSpPr txBox="1">
          <a:spLocks noChangeArrowheads="1"/>
        </xdr:cNvSpPr>
      </xdr:nvSpPr>
      <xdr:spPr>
        <a:xfrm>
          <a:off x="2590800" y="4398454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1317</xdr:row>
      <xdr:rowOff>0</xdr:rowOff>
    </xdr:from>
    <xdr:ext cx="76200" cy="200025"/>
    <xdr:sp>
      <xdr:nvSpPr>
        <xdr:cNvPr id="160" name="TextBox 211"/>
        <xdr:cNvSpPr txBox="1">
          <a:spLocks noChangeArrowheads="1"/>
        </xdr:cNvSpPr>
      </xdr:nvSpPr>
      <xdr:spPr>
        <a:xfrm>
          <a:off x="2590800" y="4398454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1317</xdr:row>
      <xdr:rowOff>0</xdr:rowOff>
    </xdr:from>
    <xdr:ext cx="76200" cy="200025"/>
    <xdr:sp>
      <xdr:nvSpPr>
        <xdr:cNvPr id="161" name="TextBox 212"/>
        <xdr:cNvSpPr txBox="1">
          <a:spLocks noChangeArrowheads="1"/>
        </xdr:cNvSpPr>
      </xdr:nvSpPr>
      <xdr:spPr>
        <a:xfrm>
          <a:off x="2590800" y="4398454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1317</xdr:row>
      <xdr:rowOff>0</xdr:rowOff>
    </xdr:from>
    <xdr:ext cx="76200" cy="200025"/>
    <xdr:sp>
      <xdr:nvSpPr>
        <xdr:cNvPr id="162" name="TextBox 213"/>
        <xdr:cNvSpPr txBox="1">
          <a:spLocks noChangeArrowheads="1"/>
        </xdr:cNvSpPr>
      </xdr:nvSpPr>
      <xdr:spPr>
        <a:xfrm>
          <a:off x="2590800" y="4398454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1317</xdr:row>
      <xdr:rowOff>0</xdr:rowOff>
    </xdr:from>
    <xdr:ext cx="76200" cy="200025"/>
    <xdr:sp>
      <xdr:nvSpPr>
        <xdr:cNvPr id="163" name="TextBox 214"/>
        <xdr:cNvSpPr txBox="1">
          <a:spLocks noChangeArrowheads="1"/>
        </xdr:cNvSpPr>
      </xdr:nvSpPr>
      <xdr:spPr>
        <a:xfrm>
          <a:off x="2590800" y="4398454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1317</xdr:row>
      <xdr:rowOff>0</xdr:rowOff>
    </xdr:from>
    <xdr:ext cx="76200" cy="200025"/>
    <xdr:sp>
      <xdr:nvSpPr>
        <xdr:cNvPr id="164" name="TextBox 215"/>
        <xdr:cNvSpPr txBox="1">
          <a:spLocks noChangeArrowheads="1"/>
        </xdr:cNvSpPr>
      </xdr:nvSpPr>
      <xdr:spPr>
        <a:xfrm>
          <a:off x="2590800" y="4398454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1317</xdr:row>
      <xdr:rowOff>0</xdr:rowOff>
    </xdr:from>
    <xdr:ext cx="76200" cy="200025"/>
    <xdr:sp>
      <xdr:nvSpPr>
        <xdr:cNvPr id="165" name="TextBox 216"/>
        <xdr:cNvSpPr txBox="1">
          <a:spLocks noChangeArrowheads="1"/>
        </xdr:cNvSpPr>
      </xdr:nvSpPr>
      <xdr:spPr>
        <a:xfrm>
          <a:off x="2590800" y="4398454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1317</xdr:row>
      <xdr:rowOff>0</xdr:rowOff>
    </xdr:from>
    <xdr:ext cx="76200" cy="200025"/>
    <xdr:sp>
      <xdr:nvSpPr>
        <xdr:cNvPr id="166" name="TextBox 217"/>
        <xdr:cNvSpPr txBox="1">
          <a:spLocks noChangeArrowheads="1"/>
        </xdr:cNvSpPr>
      </xdr:nvSpPr>
      <xdr:spPr>
        <a:xfrm>
          <a:off x="2590800" y="4398454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1317</xdr:row>
      <xdr:rowOff>0</xdr:rowOff>
    </xdr:from>
    <xdr:ext cx="76200" cy="200025"/>
    <xdr:sp>
      <xdr:nvSpPr>
        <xdr:cNvPr id="167" name="TextBox 218"/>
        <xdr:cNvSpPr txBox="1">
          <a:spLocks noChangeArrowheads="1"/>
        </xdr:cNvSpPr>
      </xdr:nvSpPr>
      <xdr:spPr>
        <a:xfrm>
          <a:off x="2590800" y="4398454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1317</xdr:row>
      <xdr:rowOff>0</xdr:rowOff>
    </xdr:from>
    <xdr:ext cx="76200" cy="200025"/>
    <xdr:sp>
      <xdr:nvSpPr>
        <xdr:cNvPr id="168" name="TextBox 219"/>
        <xdr:cNvSpPr txBox="1">
          <a:spLocks noChangeArrowheads="1"/>
        </xdr:cNvSpPr>
      </xdr:nvSpPr>
      <xdr:spPr>
        <a:xfrm>
          <a:off x="2590800" y="4398454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1317</xdr:row>
      <xdr:rowOff>0</xdr:rowOff>
    </xdr:from>
    <xdr:ext cx="76200" cy="200025"/>
    <xdr:sp>
      <xdr:nvSpPr>
        <xdr:cNvPr id="169" name="TextBox 220"/>
        <xdr:cNvSpPr txBox="1">
          <a:spLocks noChangeArrowheads="1"/>
        </xdr:cNvSpPr>
      </xdr:nvSpPr>
      <xdr:spPr>
        <a:xfrm>
          <a:off x="2590800" y="4398454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1317</xdr:row>
      <xdr:rowOff>0</xdr:rowOff>
    </xdr:from>
    <xdr:ext cx="76200" cy="200025"/>
    <xdr:sp>
      <xdr:nvSpPr>
        <xdr:cNvPr id="170" name="TextBox 221"/>
        <xdr:cNvSpPr txBox="1">
          <a:spLocks noChangeArrowheads="1"/>
        </xdr:cNvSpPr>
      </xdr:nvSpPr>
      <xdr:spPr>
        <a:xfrm>
          <a:off x="2590800" y="4398454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1803</xdr:row>
      <xdr:rowOff>0</xdr:rowOff>
    </xdr:from>
    <xdr:ext cx="76200" cy="180975"/>
    <xdr:sp>
      <xdr:nvSpPr>
        <xdr:cNvPr id="171" name="TextBox 222"/>
        <xdr:cNvSpPr txBox="1">
          <a:spLocks noChangeArrowheads="1"/>
        </xdr:cNvSpPr>
      </xdr:nvSpPr>
      <xdr:spPr>
        <a:xfrm>
          <a:off x="8391525" y="61261942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1803</xdr:row>
      <xdr:rowOff>0</xdr:rowOff>
    </xdr:from>
    <xdr:ext cx="76200" cy="180975"/>
    <xdr:sp>
      <xdr:nvSpPr>
        <xdr:cNvPr id="172" name="TextBox 223"/>
        <xdr:cNvSpPr txBox="1">
          <a:spLocks noChangeArrowheads="1"/>
        </xdr:cNvSpPr>
      </xdr:nvSpPr>
      <xdr:spPr>
        <a:xfrm>
          <a:off x="8391525" y="61261942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1803</xdr:row>
      <xdr:rowOff>0</xdr:rowOff>
    </xdr:from>
    <xdr:ext cx="76200" cy="180975"/>
    <xdr:sp>
      <xdr:nvSpPr>
        <xdr:cNvPr id="173" name="TextBox 224"/>
        <xdr:cNvSpPr txBox="1">
          <a:spLocks noChangeArrowheads="1"/>
        </xdr:cNvSpPr>
      </xdr:nvSpPr>
      <xdr:spPr>
        <a:xfrm>
          <a:off x="8391525" y="61261942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1803</xdr:row>
      <xdr:rowOff>0</xdr:rowOff>
    </xdr:from>
    <xdr:ext cx="76200" cy="180975"/>
    <xdr:sp>
      <xdr:nvSpPr>
        <xdr:cNvPr id="174" name="TextBox 225"/>
        <xdr:cNvSpPr txBox="1">
          <a:spLocks noChangeArrowheads="1"/>
        </xdr:cNvSpPr>
      </xdr:nvSpPr>
      <xdr:spPr>
        <a:xfrm>
          <a:off x="8391525" y="61261942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1803</xdr:row>
      <xdr:rowOff>0</xdr:rowOff>
    </xdr:from>
    <xdr:ext cx="76200" cy="180975"/>
    <xdr:sp>
      <xdr:nvSpPr>
        <xdr:cNvPr id="175" name="TextBox 226"/>
        <xdr:cNvSpPr txBox="1">
          <a:spLocks noChangeArrowheads="1"/>
        </xdr:cNvSpPr>
      </xdr:nvSpPr>
      <xdr:spPr>
        <a:xfrm>
          <a:off x="8391525" y="61261942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0</xdr:colOff>
      <xdr:row>1797</xdr:row>
      <xdr:rowOff>0</xdr:rowOff>
    </xdr:from>
    <xdr:to>
      <xdr:col>4</xdr:col>
      <xdr:colOff>57150</xdr:colOff>
      <xdr:row>1797</xdr:row>
      <xdr:rowOff>0</xdr:rowOff>
    </xdr:to>
    <xdr:sp>
      <xdr:nvSpPr>
        <xdr:cNvPr id="176" name="TextBox 227"/>
        <xdr:cNvSpPr txBox="1">
          <a:spLocks noChangeArrowheads="1"/>
        </xdr:cNvSpPr>
      </xdr:nvSpPr>
      <xdr:spPr>
        <a:xfrm>
          <a:off x="6391275" y="609742875"/>
          <a:ext cx="1371600" cy="0"/>
        </a:xfrm>
        <a:prstGeom prst="rect">
          <a:avLst/>
        </a:prstGeom>
        <a:solidFill>
          <a:srgbClr val="FFFFFF">
            <a:alpha val="49000"/>
          </a:srgbClr>
        </a:solidFill>
        <a:ln w="9525" cmpd="sng">
          <a:noFill/>
        </a:ln>
      </xdr:spPr>
      <xdr:txBody>
        <a:bodyPr vertOverflow="clip" wrap="square"/>
        <a:p>
          <a:pPr algn="l">
            <a:defRPr/>
          </a:pPr>
          <a:r>
            <a:rPr lang="en-US" cap="none" sz="2400" b="0" i="0" u="none" baseline="0">
              <a:latin typeface="ＭＳ Ｐゴシック"/>
              <a:ea typeface="ＭＳ Ｐゴシック"/>
              <a:cs typeface="ＭＳ Ｐゴシック"/>
            </a:rPr>
            <a:t>昨年度の例</a:t>
          </a:r>
        </a:p>
      </xdr:txBody>
    </xdr:sp>
    <xdr:clientData/>
  </xdr:twoCellAnchor>
  <xdr:oneCellAnchor>
    <xdr:from>
      <xdr:col>0</xdr:col>
      <xdr:colOff>2590800</xdr:colOff>
      <xdr:row>1803</xdr:row>
      <xdr:rowOff>0</xdr:rowOff>
    </xdr:from>
    <xdr:ext cx="76200" cy="180975"/>
    <xdr:sp>
      <xdr:nvSpPr>
        <xdr:cNvPr id="177" name="TextBox 228"/>
        <xdr:cNvSpPr txBox="1">
          <a:spLocks noChangeArrowheads="1"/>
        </xdr:cNvSpPr>
      </xdr:nvSpPr>
      <xdr:spPr>
        <a:xfrm>
          <a:off x="2590800" y="61261942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1803</xdr:row>
      <xdr:rowOff>0</xdr:rowOff>
    </xdr:from>
    <xdr:ext cx="76200" cy="180975"/>
    <xdr:sp>
      <xdr:nvSpPr>
        <xdr:cNvPr id="178" name="TextBox 229"/>
        <xdr:cNvSpPr txBox="1">
          <a:spLocks noChangeArrowheads="1"/>
        </xdr:cNvSpPr>
      </xdr:nvSpPr>
      <xdr:spPr>
        <a:xfrm>
          <a:off x="2590800" y="61261942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1803</xdr:row>
      <xdr:rowOff>0</xdr:rowOff>
    </xdr:from>
    <xdr:ext cx="76200" cy="180975"/>
    <xdr:sp>
      <xdr:nvSpPr>
        <xdr:cNvPr id="179" name="TextBox 230"/>
        <xdr:cNvSpPr txBox="1">
          <a:spLocks noChangeArrowheads="1"/>
        </xdr:cNvSpPr>
      </xdr:nvSpPr>
      <xdr:spPr>
        <a:xfrm>
          <a:off x="2590800" y="61261942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1803</xdr:row>
      <xdr:rowOff>0</xdr:rowOff>
    </xdr:from>
    <xdr:ext cx="76200" cy="180975"/>
    <xdr:sp>
      <xdr:nvSpPr>
        <xdr:cNvPr id="180" name="TextBox 231"/>
        <xdr:cNvSpPr txBox="1">
          <a:spLocks noChangeArrowheads="1"/>
        </xdr:cNvSpPr>
      </xdr:nvSpPr>
      <xdr:spPr>
        <a:xfrm>
          <a:off x="2590800" y="61261942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1803</xdr:row>
      <xdr:rowOff>0</xdr:rowOff>
    </xdr:from>
    <xdr:ext cx="76200" cy="180975"/>
    <xdr:sp>
      <xdr:nvSpPr>
        <xdr:cNvPr id="181" name="TextBox 232"/>
        <xdr:cNvSpPr txBox="1">
          <a:spLocks noChangeArrowheads="1"/>
        </xdr:cNvSpPr>
      </xdr:nvSpPr>
      <xdr:spPr>
        <a:xfrm>
          <a:off x="2590800" y="61261942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1803</xdr:row>
      <xdr:rowOff>0</xdr:rowOff>
    </xdr:from>
    <xdr:ext cx="76200" cy="180975"/>
    <xdr:sp>
      <xdr:nvSpPr>
        <xdr:cNvPr id="182" name="TextBox 233"/>
        <xdr:cNvSpPr txBox="1">
          <a:spLocks noChangeArrowheads="1"/>
        </xdr:cNvSpPr>
      </xdr:nvSpPr>
      <xdr:spPr>
        <a:xfrm>
          <a:off x="2590800" y="61261942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1803</xdr:row>
      <xdr:rowOff>0</xdr:rowOff>
    </xdr:from>
    <xdr:ext cx="76200" cy="180975"/>
    <xdr:sp>
      <xdr:nvSpPr>
        <xdr:cNvPr id="183" name="TextBox 234"/>
        <xdr:cNvSpPr txBox="1">
          <a:spLocks noChangeArrowheads="1"/>
        </xdr:cNvSpPr>
      </xdr:nvSpPr>
      <xdr:spPr>
        <a:xfrm>
          <a:off x="2590800" y="61261942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1803</xdr:row>
      <xdr:rowOff>0</xdr:rowOff>
    </xdr:from>
    <xdr:ext cx="76200" cy="180975"/>
    <xdr:sp>
      <xdr:nvSpPr>
        <xdr:cNvPr id="184" name="TextBox 235"/>
        <xdr:cNvSpPr txBox="1">
          <a:spLocks noChangeArrowheads="1"/>
        </xdr:cNvSpPr>
      </xdr:nvSpPr>
      <xdr:spPr>
        <a:xfrm>
          <a:off x="2590800" y="61261942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1803</xdr:row>
      <xdr:rowOff>0</xdr:rowOff>
    </xdr:from>
    <xdr:ext cx="76200" cy="180975"/>
    <xdr:sp>
      <xdr:nvSpPr>
        <xdr:cNvPr id="185" name="TextBox 236"/>
        <xdr:cNvSpPr txBox="1">
          <a:spLocks noChangeArrowheads="1"/>
        </xdr:cNvSpPr>
      </xdr:nvSpPr>
      <xdr:spPr>
        <a:xfrm>
          <a:off x="2590800" y="61261942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1803</xdr:row>
      <xdr:rowOff>0</xdr:rowOff>
    </xdr:from>
    <xdr:ext cx="76200" cy="180975"/>
    <xdr:sp>
      <xdr:nvSpPr>
        <xdr:cNvPr id="186" name="TextBox 237"/>
        <xdr:cNvSpPr txBox="1">
          <a:spLocks noChangeArrowheads="1"/>
        </xdr:cNvSpPr>
      </xdr:nvSpPr>
      <xdr:spPr>
        <a:xfrm>
          <a:off x="2590800" y="61261942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1803</xdr:row>
      <xdr:rowOff>0</xdr:rowOff>
    </xdr:from>
    <xdr:ext cx="76200" cy="180975"/>
    <xdr:sp>
      <xdr:nvSpPr>
        <xdr:cNvPr id="187" name="TextBox 238"/>
        <xdr:cNvSpPr txBox="1">
          <a:spLocks noChangeArrowheads="1"/>
        </xdr:cNvSpPr>
      </xdr:nvSpPr>
      <xdr:spPr>
        <a:xfrm>
          <a:off x="2590800" y="61261942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1803</xdr:row>
      <xdr:rowOff>0</xdr:rowOff>
    </xdr:from>
    <xdr:ext cx="76200" cy="180975"/>
    <xdr:sp>
      <xdr:nvSpPr>
        <xdr:cNvPr id="188" name="TextBox 239"/>
        <xdr:cNvSpPr txBox="1">
          <a:spLocks noChangeArrowheads="1"/>
        </xdr:cNvSpPr>
      </xdr:nvSpPr>
      <xdr:spPr>
        <a:xfrm>
          <a:off x="2590800" y="61261942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1803</xdr:row>
      <xdr:rowOff>0</xdr:rowOff>
    </xdr:from>
    <xdr:ext cx="76200" cy="180975"/>
    <xdr:sp>
      <xdr:nvSpPr>
        <xdr:cNvPr id="189" name="TextBox 240"/>
        <xdr:cNvSpPr txBox="1">
          <a:spLocks noChangeArrowheads="1"/>
        </xdr:cNvSpPr>
      </xdr:nvSpPr>
      <xdr:spPr>
        <a:xfrm>
          <a:off x="2590800" y="61261942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1803</xdr:row>
      <xdr:rowOff>0</xdr:rowOff>
    </xdr:from>
    <xdr:ext cx="76200" cy="180975"/>
    <xdr:sp>
      <xdr:nvSpPr>
        <xdr:cNvPr id="190" name="TextBox 241"/>
        <xdr:cNvSpPr txBox="1">
          <a:spLocks noChangeArrowheads="1"/>
        </xdr:cNvSpPr>
      </xdr:nvSpPr>
      <xdr:spPr>
        <a:xfrm>
          <a:off x="2590800" y="61261942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1803</xdr:row>
      <xdr:rowOff>0</xdr:rowOff>
    </xdr:from>
    <xdr:ext cx="76200" cy="180975"/>
    <xdr:sp>
      <xdr:nvSpPr>
        <xdr:cNvPr id="191" name="TextBox 242"/>
        <xdr:cNvSpPr txBox="1">
          <a:spLocks noChangeArrowheads="1"/>
        </xdr:cNvSpPr>
      </xdr:nvSpPr>
      <xdr:spPr>
        <a:xfrm>
          <a:off x="2590800" y="61261942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1803</xdr:row>
      <xdr:rowOff>0</xdr:rowOff>
    </xdr:from>
    <xdr:ext cx="76200" cy="180975"/>
    <xdr:sp>
      <xdr:nvSpPr>
        <xdr:cNvPr id="192" name="TextBox 243"/>
        <xdr:cNvSpPr txBox="1">
          <a:spLocks noChangeArrowheads="1"/>
        </xdr:cNvSpPr>
      </xdr:nvSpPr>
      <xdr:spPr>
        <a:xfrm>
          <a:off x="2590800" y="61261942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1803</xdr:row>
      <xdr:rowOff>0</xdr:rowOff>
    </xdr:from>
    <xdr:ext cx="76200" cy="180975"/>
    <xdr:sp>
      <xdr:nvSpPr>
        <xdr:cNvPr id="193" name="TextBox 244"/>
        <xdr:cNvSpPr txBox="1">
          <a:spLocks noChangeArrowheads="1"/>
        </xdr:cNvSpPr>
      </xdr:nvSpPr>
      <xdr:spPr>
        <a:xfrm>
          <a:off x="2590800" y="61261942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1803</xdr:row>
      <xdr:rowOff>0</xdr:rowOff>
    </xdr:from>
    <xdr:ext cx="76200" cy="180975"/>
    <xdr:sp>
      <xdr:nvSpPr>
        <xdr:cNvPr id="194" name="TextBox 245"/>
        <xdr:cNvSpPr txBox="1">
          <a:spLocks noChangeArrowheads="1"/>
        </xdr:cNvSpPr>
      </xdr:nvSpPr>
      <xdr:spPr>
        <a:xfrm>
          <a:off x="2590800" y="61261942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1918</xdr:row>
      <xdr:rowOff>0</xdr:rowOff>
    </xdr:from>
    <xdr:ext cx="76200" cy="200025"/>
    <xdr:sp>
      <xdr:nvSpPr>
        <xdr:cNvPr id="195" name="TextBox 270"/>
        <xdr:cNvSpPr txBox="1">
          <a:spLocks noChangeArrowheads="1"/>
        </xdr:cNvSpPr>
      </xdr:nvSpPr>
      <xdr:spPr>
        <a:xfrm>
          <a:off x="8391525" y="6696360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1918</xdr:row>
      <xdr:rowOff>0</xdr:rowOff>
    </xdr:from>
    <xdr:ext cx="76200" cy="200025"/>
    <xdr:sp>
      <xdr:nvSpPr>
        <xdr:cNvPr id="196" name="TextBox 271"/>
        <xdr:cNvSpPr txBox="1">
          <a:spLocks noChangeArrowheads="1"/>
        </xdr:cNvSpPr>
      </xdr:nvSpPr>
      <xdr:spPr>
        <a:xfrm>
          <a:off x="8391525" y="6696360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1918</xdr:row>
      <xdr:rowOff>0</xdr:rowOff>
    </xdr:from>
    <xdr:ext cx="76200" cy="200025"/>
    <xdr:sp>
      <xdr:nvSpPr>
        <xdr:cNvPr id="197" name="TextBox 272"/>
        <xdr:cNvSpPr txBox="1">
          <a:spLocks noChangeArrowheads="1"/>
        </xdr:cNvSpPr>
      </xdr:nvSpPr>
      <xdr:spPr>
        <a:xfrm>
          <a:off x="8391525" y="6696360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1918</xdr:row>
      <xdr:rowOff>0</xdr:rowOff>
    </xdr:from>
    <xdr:ext cx="76200" cy="200025"/>
    <xdr:sp>
      <xdr:nvSpPr>
        <xdr:cNvPr id="198" name="TextBox 273"/>
        <xdr:cNvSpPr txBox="1">
          <a:spLocks noChangeArrowheads="1"/>
        </xdr:cNvSpPr>
      </xdr:nvSpPr>
      <xdr:spPr>
        <a:xfrm>
          <a:off x="8391525" y="6696360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1918</xdr:row>
      <xdr:rowOff>0</xdr:rowOff>
    </xdr:from>
    <xdr:ext cx="76200" cy="200025"/>
    <xdr:sp>
      <xdr:nvSpPr>
        <xdr:cNvPr id="199" name="TextBox 274"/>
        <xdr:cNvSpPr txBox="1">
          <a:spLocks noChangeArrowheads="1"/>
        </xdr:cNvSpPr>
      </xdr:nvSpPr>
      <xdr:spPr>
        <a:xfrm>
          <a:off x="8391525" y="6696360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0</xdr:colOff>
      <xdr:row>1941</xdr:row>
      <xdr:rowOff>0</xdr:rowOff>
    </xdr:from>
    <xdr:to>
      <xdr:col>4</xdr:col>
      <xdr:colOff>57150</xdr:colOff>
      <xdr:row>1941</xdr:row>
      <xdr:rowOff>0</xdr:rowOff>
    </xdr:to>
    <xdr:sp>
      <xdr:nvSpPr>
        <xdr:cNvPr id="200" name="TextBox 275"/>
        <xdr:cNvSpPr txBox="1">
          <a:spLocks noChangeArrowheads="1"/>
        </xdr:cNvSpPr>
      </xdr:nvSpPr>
      <xdr:spPr>
        <a:xfrm>
          <a:off x="6391275" y="681256575"/>
          <a:ext cx="1371600" cy="0"/>
        </a:xfrm>
        <a:prstGeom prst="rect">
          <a:avLst/>
        </a:prstGeom>
        <a:solidFill>
          <a:srgbClr val="FFFFFF">
            <a:alpha val="49000"/>
          </a:srgbClr>
        </a:solidFill>
        <a:ln w="9525" cmpd="sng">
          <a:noFill/>
        </a:ln>
      </xdr:spPr>
      <xdr:txBody>
        <a:bodyPr vertOverflow="clip" wrap="square"/>
        <a:p>
          <a:pPr algn="l">
            <a:defRPr/>
          </a:pPr>
          <a:r>
            <a:rPr lang="en-US" cap="none" sz="2400" b="0" i="0" u="none" baseline="0">
              <a:latin typeface="ＭＳ Ｐゴシック"/>
              <a:ea typeface="ＭＳ Ｐゴシック"/>
              <a:cs typeface="ＭＳ Ｐゴシック"/>
            </a:rPr>
            <a:t>昨年度の例</a:t>
          </a:r>
        </a:p>
      </xdr:txBody>
    </xdr:sp>
    <xdr:clientData/>
  </xdr:twoCellAnchor>
  <xdr:oneCellAnchor>
    <xdr:from>
      <xdr:col>0</xdr:col>
      <xdr:colOff>2590800</xdr:colOff>
      <xdr:row>1941</xdr:row>
      <xdr:rowOff>0</xdr:rowOff>
    </xdr:from>
    <xdr:ext cx="76200" cy="200025"/>
    <xdr:sp>
      <xdr:nvSpPr>
        <xdr:cNvPr id="201" name="TextBox 276"/>
        <xdr:cNvSpPr txBox="1">
          <a:spLocks noChangeArrowheads="1"/>
        </xdr:cNvSpPr>
      </xdr:nvSpPr>
      <xdr:spPr>
        <a:xfrm>
          <a:off x="2590800" y="6812565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1941</xdr:row>
      <xdr:rowOff>0</xdr:rowOff>
    </xdr:from>
    <xdr:ext cx="76200" cy="200025"/>
    <xdr:sp>
      <xdr:nvSpPr>
        <xdr:cNvPr id="202" name="TextBox 277"/>
        <xdr:cNvSpPr txBox="1">
          <a:spLocks noChangeArrowheads="1"/>
        </xdr:cNvSpPr>
      </xdr:nvSpPr>
      <xdr:spPr>
        <a:xfrm>
          <a:off x="2590800" y="6812565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1941</xdr:row>
      <xdr:rowOff>0</xdr:rowOff>
    </xdr:from>
    <xdr:ext cx="76200" cy="200025"/>
    <xdr:sp>
      <xdr:nvSpPr>
        <xdr:cNvPr id="203" name="TextBox 278"/>
        <xdr:cNvSpPr txBox="1">
          <a:spLocks noChangeArrowheads="1"/>
        </xdr:cNvSpPr>
      </xdr:nvSpPr>
      <xdr:spPr>
        <a:xfrm>
          <a:off x="2590800" y="6812565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1941</xdr:row>
      <xdr:rowOff>0</xdr:rowOff>
    </xdr:from>
    <xdr:ext cx="76200" cy="200025"/>
    <xdr:sp>
      <xdr:nvSpPr>
        <xdr:cNvPr id="204" name="TextBox 279"/>
        <xdr:cNvSpPr txBox="1">
          <a:spLocks noChangeArrowheads="1"/>
        </xdr:cNvSpPr>
      </xdr:nvSpPr>
      <xdr:spPr>
        <a:xfrm>
          <a:off x="2590800" y="6812565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1941</xdr:row>
      <xdr:rowOff>0</xdr:rowOff>
    </xdr:from>
    <xdr:ext cx="76200" cy="200025"/>
    <xdr:sp>
      <xdr:nvSpPr>
        <xdr:cNvPr id="205" name="TextBox 280"/>
        <xdr:cNvSpPr txBox="1">
          <a:spLocks noChangeArrowheads="1"/>
        </xdr:cNvSpPr>
      </xdr:nvSpPr>
      <xdr:spPr>
        <a:xfrm>
          <a:off x="2590800" y="6812565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1941</xdr:row>
      <xdr:rowOff>0</xdr:rowOff>
    </xdr:from>
    <xdr:ext cx="76200" cy="200025"/>
    <xdr:sp>
      <xdr:nvSpPr>
        <xdr:cNvPr id="206" name="TextBox 281"/>
        <xdr:cNvSpPr txBox="1">
          <a:spLocks noChangeArrowheads="1"/>
        </xdr:cNvSpPr>
      </xdr:nvSpPr>
      <xdr:spPr>
        <a:xfrm>
          <a:off x="2590800" y="6812565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1941</xdr:row>
      <xdr:rowOff>0</xdr:rowOff>
    </xdr:from>
    <xdr:ext cx="76200" cy="200025"/>
    <xdr:sp>
      <xdr:nvSpPr>
        <xdr:cNvPr id="207" name="TextBox 282"/>
        <xdr:cNvSpPr txBox="1">
          <a:spLocks noChangeArrowheads="1"/>
        </xdr:cNvSpPr>
      </xdr:nvSpPr>
      <xdr:spPr>
        <a:xfrm>
          <a:off x="2590800" y="6812565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1941</xdr:row>
      <xdr:rowOff>0</xdr:rowOff>
    </xdr:from>
    <xdr:ext cx="76200" cy="200025"/>
    <xdr:sp>
      <xdr:nvSpPr>
        <xdr:cNvPr id="208" name="TextBox 283"/>
        <xdr:cNvSpPr txBox="1">
          <a:spLocks noChangeArrowheads="1"/>
        </xdr:cNvSpPr>
      </xdr:nvSpPr>
      <xdr:spPr>
        <a:xfrm>
          <a:off x="2590800" y="6812565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1941</xdr:row>
      <xdr:rowOff>0</xdr:rowOff>
    </xdr:from>
    <xdr:ext cx="76200" cy="200025"/>
    <xdr:sp>
      <xdr:nvSpPr>
        <xdr:cNvPr id="209" name="TextBox 284"/>
        <xdr:cNvSpPr txBox="1">
          <a:spLocks noChangeArrowheads="1"/>
        </xdr:cNvSpPr>
      </xdr:nvSpPr>
      <xdr:spPr>
        <a:xfrm>
          <a:off x="2590800" y="6812565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1941</xdr:row>
      <xdr:rowOff>0</xdr:rowOff>
    </xdr:from>
    <xdr:ext cx="76200" cy="200025"/>
    <xdr:sp>
      <xdr:nvSpPr>
        <xdr:cNvPr id="210" name="TextBox 285"/>
        <xdr:cNvSpPr txBox="1">
          <a:spLocks noChangeArrowheads="1"/>
        </xdr:cNvSpPr>
      </xdr:nvSpPr>
      <xdr:spPr>
        <a:xfrm>
          <a:off x="2590800" y="6812565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1941</xdr:row>
      <xdr:rowOff>0</xdr:rowOff>
    </xdr:from>
    <xdr:ext cx="76200" cy="200025"/>
    <xdr:sp>
      <xdr:nvSpPr>
        <xdr:cNvPr id="211" name="TextBox 286"/>
        <xdr:cNvSpPr txBox="1">
          <a:spLocks noChangeArrowheads="1"/>
        </xdr:cNvSpPr>
      </xdr:nvSpPr>
      <xdr:spPr>
        <a:xfrm>
          <a:off x="2590800" y="6812565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1941</xdr:row>
      <xdr:rowOff>0</xdr:rowOff>
    </xdr:from>
    <xdr:ext cx="76200" cy="200025"/>
    <xdr:sp>
      <xdr:nvSpPr>
        <xdr:cNvPr id="212" name="TextBox 287"/>
        <xdr:cNvSpPr txBox="1">
          <a:spLocks noChangeArrowheads="1"/>
        </xdr:cNvSpPr>
      </xdr:nvSpPr>
      <xdr:spPr>
        <a:xfrm>
          <a:off x="2590800" y="6812565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1941</xdr:row>
      <xdr:rowOff>0</xdr:rowOff>
    </xdr:from>
    <xdr:ext cx="76200" cy="200025"/>
    <xdr:sp>
      <xdr:nvSpPr>
        <xdr:cNvPr id="213" name="TextBox 288"/>
        <xdr:cNvSpPr txBox="1">
          <a:spLocks noChangeArrowheads="1"/>
        </xdr:cNvSpPr>
      </xdr:nvSpPr>
      <xdr:spPr>
        <a:xfrm>
          <a:off x="2590800" y="6812565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1941</xdr:row>
      <xdr:rowOff>0</xdr:rowOff>
    </xdr:from>
    <xdr:ext cx="76200" cy="200025"/>
    <xdr:sp>
      <xdr:nvSpPr>
        <xdr:cNvPr id="214" name="TextBox 289"/>
        <xdr:cNvSpPr txBox="1">
          <a:spLocks noChangeArrowheads="1"/>
        </xdr:cNvSpPr>
      </xdr:nvSpPr>
      <xdr:spPr>
        <a:xfrm>
          <a:off x="2590800" y="6812565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1941</xdr:row>
      <xdr:rowOff>0</xdr:rowOff>
    </xdr:from>
    <xdr:ext cx="76200" cy="200025"/>
    <xdr:sp>
      <xdr:nvSpPr>
        <xdr:cNvPr id="215" name="TextBox 290"/>
        <xdr:cNvSpPr txBox="1">
          <a:spLocks noChangeArrowheads="1"/>
        </xdr:cNvSpPr>
      </xdr:nvSpPr>
      <xdr:spPr>
        <a:xfrm>
          <a:off x="2590800" y="6812565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1941</xdr:row>
      <xdr:rowOff>0</xdr:rowOff>
    </xdr:from>
    <xdr:ext cx="76200" cy="200025"/>
    <xdr:sp>
      <xdr:nvSpPr>
        <xdr:cNvPr id="216" name="TextBox 291"/>
        <xdr:cNvSpPr txBox="1">
          <a:spLocks noChangeArrowheads="1"/>
        </xdr:cNvSpPr>
      </xdr:nvSpPr>
      <xdr:spPr>
        <a:xfrm>
          <a:off x="2590800" y="6812565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1941</xdr:row>
      <xdr:rowOff>0</xdr:rowOff>
    </xdr:from>
    <xdr:ext cx="76200" cy="200025"/>
    <xdr:sp>
      <xdr:nvSpPr>
        <xdr:cNvPr id="217" name="TextBox 292"/>
        <xdr:cNvSpPr txBox="1">
          <a:spLocks noChangeArrowheads="1"/>
        </xdr:cNvSpPr>
      </xdr:nvSpPr>
      <xdr:spPr>
        <a:xfrm>
          <a:off x="2590800" y="6812565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1941</xdr:row>
      <xdr:rowOff>0</xdr:rowOff>
    </xdr:from>
    <xdr:ext cx="76200" cy="200025"/>
    <xdr:sp>
      <xdr:nvSpPr>
        <xdr:cNvPr id="218" name="TextBox 293"/>
        <xdr:cNvSpPr txBox="1">
          <a:spLocks noChangeArrowheads="1"/>
        </xdr:cNvSpPr>
      </xdr:nvSpPr>
      <xdr:spPr>
        <a:xfrm>
          <a:off x="2590800" y="6812565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2310</xdr:row>
      <xdr:rowOff>0</xdr:rowOff>
    </xdr:from>
    <xdr:ext cx="76200" cy="200025"/>
    <xdr:sp>
      <xdr:nvSpPr>
        <xdr:cNvPr id="219" name="TextBox 294"/>
        <xdr:cNvSpPr txBox="1">
          <a:spLocks noChangeArrowheads="1"/>
        </xdr:cNvSpPr>
      </xdr:nvSpPr>
      <xdr:spPr>
        <a:xfrm>
          <a:off x="8391525" y="76013310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2310</xdr:row>
      <xdr:rowOff>0</xdr:rowOff>
    </xdr:from>
    <xdr:ext cx="76200" cy="200025"/>
    <xdr:sp>
      <xdr:nvSpPr>
        <xdr:cNvPr id="220" name="TextBox 295"/>
        <xdr:cNvSpPr txBox="1">
          <a:spLocks noChangeArrowheads="1"/>
        </xdr:cNvSpPr>
      </xdr:nvSpPr>
      <xdr:spPr>
        <a:xfrm>
          <a:off x="8391525" y="76013310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2310</xdr:row>
      <xdr:rowOff>0</xdr:rowOff>
    </xdr:from>
    <xdr:ext cx="76200" cy="200025"/>
    <xdr:sp>
      <xdr:nvSpPr>
        <xdr:cNvPr id="221" name="TextBox 296"/>
        <xdr:cNvSpPr txBox="1">
          <a:spLocks noChangeArrowheads="1"/>
        </xdr:cNvSpPr>
      </xdr:nvSpPr>
      <xdr:spPr>
        <a:xfrm>
          <a:off x="8391525" y="76013310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2310</xdr:row>
      <xdr:rowOff>0</xdr:rowOff>
    </xdr:from>
    <xdr:ext cx="76200" cy="200025"/>
    <xdr:sp>
      <xdr:nvSpPr>
        <xdr:cNvPr id="222" name="TextBox 297"/>
        <xdr:cNvSpPr txBox="1">
          <a:spLocks noChangeArrowheads="1"/>
        </xdr:cNvSpPr>
      </xdr:nvSpPr>
      <xdr:spPr>
        <a:xfrm>
          <a:off x="8391525" y="76013310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2310</xdr:row>
      <xdr:rowOff>0</xdr:rowOff>
    </xdr:from>
    <xdr:ext cx="76200" cy="200025"/>
    <xdr:sp>
      <xdr:nvSpPr>
        <xdr:cNvPr id="223" name="TextBox 298"/>
        <xdr:cNvSpPr txBox="1">
          <a:spLocks noChangeArrowheads="1"/>
        </xdr:cNvSpPr>
      </xdr:nvSpPr>
      <xdr:spPr>
        <a:xfrm>
          <a:off x="8391525" y="76013310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0</xdr:colOff>
      <xdr:row>2345</xdr:row>
      <xdr:rowOff>0</xdr:rowOff>
    </xdr:from>
    <xdr:to>
      <xdr:col>4</xdr:col>
      <xdr:colOff>57150</xdr:colOff>
      <xdr:row>2345</xdr:row>
      <xdr:rowOff>0</xdr:rowOff>
    </xdr:to>
    <xdr:sp>
      <xdr:nvSpPr>
        <xdr:cNvPr id="224" name="TextBox 299"/>
        <xdr:cNvSpPr txBox="1">
          <a:spLocks noChangeArrowheads="1"/>
        </xdr:cNvSpPr>
      </xdr:nvSpPr>
      <xdr:spPr>
        <a:xfrm>
          <a:off x="6391275" y="777011400"/>
          <a:ext cx="1371600" cy="0"/>
        </a:xfrm>
        <a:prstGeom prst="rect">
          <a:avLst/>
        </a:prstGeom>
        <a:solidFill>
          <a:srgbClr val="FFFFFF">
            <a:alpha val="49000"/>
          </a:srgbClr>
        </a:solidFill>
        <a:ln w="9525" cmpd="sng">
          <a:noFill/>
        </a:ln>
      </xdr:spPr>
      <xdr:txBody>
        <a:bodyPr vertOverflow="clip" wrap="square"/>
        <a:p>
          <a:pPr algn="l">
            <a:defRPr/>
          </a:pPr>
          <a:r>
            <a:rPr lang="en-US" cap="none" sz="2400" b="0" i="0" u="none" baseline="0">
              <a:latin typeface="ＭＳ Ｐゴシック"/>
              <a:ea typeface="ＭＳ Ｐゴシック"/>
              <a:cs typeface="ＭＳ Ｐゴシック"/>
            </a:rPr>
            <a:t>昨年度の例</a:t>
          </a:r>
        </a:p>
      </xdr:txBody>
    </xdr:sp>
    <xdr:clientData/>
  </xdr:twoCellAnchor>
  <xdr:oneCellAnchor>
    <xdr:from>
      <xdr:col>0</xdr:col>
      <xdr:colOff>2590800</xdr:colOff>
      <xdr:row>2345</xdr:row>
      <xdr:rowOff>0</xdr:rowOff>
    </xdr:from>
    <xdr:ext cx="76200" cy="190500"/>
    <xdr:sp>
      <xdr:nvSpPr>
        <xdr:cNvPr id="225" name="TextBox 300"/>
        <xdr:cNvSpPr txBox="1">
          <a:spLocks noChangeArrowheads="1"/>
        </xdr:cNvSpPr>
      </xdr:nvSpPr>
      <xdr:spPr>
        <a:xfrm>
          <a:off x="2590800" y="777011400"/>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2345</xdr:row>
      <xdr:rowOff>0</xdr:rowOff>
    </xdr:from>
    <xdr:ext cx="76200" cy="190500"/>
    <xdr:sp>
      <xdr:nvSpPr>
        <xdr:cNvPr id="226" name="TextBox 301"/>
        <xdr:cNvSpPr txBox="1">
          <a:spLocks noChangeArrowheads="1"/>
        </xdr:cNvSpPr>
      </xdr:nvSpPr>
      <xdr:spPr>
        <a:xfrm>
          <a:off x="2590800" y="777011400"/>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2345</xdr:row>
      <xdr:rowOff>0</xdr:rowOff>
    </xdr:from>
    <xdr:ext cx="76200" cy="190500"/>
    <xdr:sp>
      <xdr:nvSpPr>
        <xdr:cNvPr id="227" name="TextBox 302"/>
        <xdr:cNvSpPr txBox="1">
          <a:spLocks noChangeArrowheads="1"/>
        </xdr:cNvSpPr>
      </xdr:nvSpPr>
      <xdr:spPr>
        <a:xfrm>
          <a:off x="2590800" y="777011400"/>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2345</xdr:row>
      <xdr:rowOff>0</xdr:rowOff>
    </xdr:from>
    <xdr:ext cx="76200" cy="190500"/>
    <xdr:sp>
      <xdr:nvSpPr>
        <xdr:cNvPr id="228" name="TextBox 303"/>
        <xdr:cNvSpPr txBox="1">
          <a:spLocks noChangeArrowheads="1"/>
        </xdr:cNvSpPr>
      </xdr:nvSpPr>
      <xdr:spPr>
        <a:xfrm>
          <a:off x="2590800" y="777011400"/>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2345</xdr:row>
      <xdr:rowOff>0</xdr:rowOff>
    </xdr:from>
    <xdr:ext cx="76200" cy="190500"/>
    <xdr:sp>
      <xdr:nvSpPr>
        <xdr:cNvPr id="229" name="TextBox 304"/>
        <xdr:cNvSpPr txBox="1">
          <a:spLocks noChangeArrowheads="1"/>
        </xdr:cNvSpPr>
      </xdr:nvSpPr>
      <xdr:spPr>
        <a:xfrm>
          <a:off x="2590800" y="777011400"/>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2345</xdr:row>
      <xdr:rowOff>0</xdr:rowOff>
    </xdr:from>
    <xdr:ext cx="76200" cy="190500"/>
    <xdr:sp>
      <xdr:nvSpPr>
        <xdr:cNvPr id="230" name="TextBox 305"/>
        <xdr:cNvSpPr txBox="1">
          <a:spLocks noChangeArrowheads="1"/>
        </xdr:cNvSpPr>
      </xdr:nvSpPr>
      <xdr:spPr>
        <a:xfrm>
          <a:off x="2590800" y="777011400"/>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2345</xdr:row>
      <xdr:rowOff>0</xdr:rowOff>
    </xdr:from>
    <xdr:ext cx="76200" cy="190500"/>
    <xdr:sp>
      <xdr:nvSpPr>
        <xdr:cNvPr id="231" name="TextBox 306"/>
        <xdr:cNvSpPr txBox="1">
          <a:spLocks noChangeArrowheads="1"/>
        </xdr:cNvSpPr>
      </xdr:nvSpPr>
      <xdr:spPr>
        <a:xfrm>
          <a:off x="2590800" y="777011400"/>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2345</xdr:row>
      <xdr:rowOff>0</xdr:rowOff>
    </xdr:from>
    <xdr:ext cx="76200" cy="190500"/>
    <xdr:sp>
      <xdr:nvSpPr>
        <xdr:cNvPr id="232" name="TextBox 307"/>
        <xdr:cNvSpPr txBox="1">
          <a:spLocks noChangeArrowheads="1"/>
        </xdr:cNvSpPr>
      </xdr:nvSpPr>
      <xdr:spPr>
        <a:xfrm>
          <a:off x="2590800" y="777011400"/>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2345</xdr:row>
      <xdr:rowOff>0</xdr:rowOff>
    </xdr:from>
    <xdr:ext cx="76200" cy="190500"/>
    <xdr:sp>
      <xdr:nvSpPr>
        <xdr:cNvPr id="233" name="TextBox 308"/>
        <xdr:cNvSpPr txBox="1">
          <a:spLocks noChangeArrowheads="1"/>
        </xdr:cNvSpPr>
      </xdr:nvSpPr>
      <xdr:spPr>
        <a:xfrm>
          <a:off x="2590800" y="777011400"/>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2345</xdr:row>
      <xdr:rowOff>0</xdr:rowOff>
    </xdr:from>
    <xdr:ext cx="76200" cy="190500"/>
    <xdr:sp>
      <xdr:nvSpPr>
        <xdr:cNvPr id="234" name="TextBox 309"/>
        <xdr:cNvSpPr txBox="1">
          <a:spLocks noChangeArrowheads="1"/>
        </xdr:cNvSpPr>
      </xdr:nvSpPr>
      <xdr:spPr>
        <a:xfrm>
          <a:off x="2590800" y="777011400"/>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2345</xdr:row>
      <xdr:rowOff>0</xdr:rowOff>
    </xdr:from>
    <xdr:ext cx="76200" cy="190500"/>
    <xdr:sp>
      <xdr:nvSpPr>
        <xdr:cNvPr id="235" name="TextBox 310"/>
        <xdr:cNvSpPr txBox="1">
          <a:spLocks noChangeArrowheads="1"/>
        </xdr:cNvSpPr>
      </xdr:nvSpPr>
      <xdr:spPr>
        <a:xfrm>
          <a:off x="2590800" y="777011400"/>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2345</xdr:row>
      <xdr:rowOff>0</xdr:rowOff>
    </xdr:from>
    <xdr:ext cx="76200" cy="190500"/>
    <xdr:sp>
      <xdr:nvSpPr>
        <xdr:cNvPr id="236" name="TextBox 311"/>
        <xdr:cNvSpPr txBox="1">
          <a:spLocks noChangeArrowheads="1"/>
        </xdr:cNvSpPr>
      </xdr:nvSpPr>
      <xdr:spPr>
        <a:xfrm>
          <a:off x="2590800" y="777011400"/>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2345</xdr:row>
      <xdr:rowOff>0</xdr:rowOff>
    </xdr:from>
    <xdr:ext cx="76200" cy="190500"/>
    <xdr:sp>
      <xdr:nvSpPr>
        <xdr:cNvPr id="237" name="TextBox 312"/>
        <xdr:cNvSpPr txBox="1">
          <a:spLocks noChangeArrowheads="1"/>
        </xdr:cNvSpPr>
      </xdr:nvSpPr>
      <xdr:spPr>
        <a:xfrm>
          <a:off x="2590800" y="777011400"/>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2345</xdr:row>
      <xdr:rowOff>0</xdr:rowOff>
    </xdr:from>
    <xdr:ext cx="76200" cy="190500"/>
    <xdr:sp>
      <xdr:nvSpPr>
        <xdr:cNvPr id="238" name="TextBox 313"/>
        <xdr:cNvSpPr txBox="1">
          <a:spLocks noChangeArrowheads="1"/>
        </xdr:cNvSpPr>
      </xdr:nvSpPr>
      <xdr:spPr>
        <a:xfrm>
          <a:off x="2590800" y="777011400"/>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2345</xdr:row>
      <xdr:rowOff>0</xdr:rowOff>
    </xdr:from>
    <xdr:ext cx="76200" cy="190500"/>
    <xdr:sp>
      <xdr:nvSpPr>
        <xdr:cNvPr id="239" name="TextBox 314"/>
        <xdr:cNvSpPr txBox="1">
          <a:spLocks noChangeArrowheads="1"/>
        </xdr:cNvSpPr>
      </xdr:nvSpPr>
      <xdr:spPr>
        <a:xfrm>
          <a:off x="2590800" y="777011400"/>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2345</xdr:row>
      <xdr:rowOff>0</xdr:rowOff>
    </xdr:from>
    <xdr:ext cx="76200" cy="190500"/>
    <xdr:sp>
      <xdr:nvSpPr>
        <xdr:cNvPr id="240" name="TextBox 315"/>
        <xdr:cNvSpPr txBox="1">
          <a:spLocks noChangeArrowheads="1"/>
        </xdr:cNvSpPr>
      </xdr:nvSpPr>
      <xdr:spPr>
        <a:xfrm>
          <a:off x="2590800" y="777011400"/>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2345</xdr:row>
      <xdr:rowOff>0</xdr:rowOff>
    </xdr:from>
    <xdr:ext cx="76200" cy="190500"/>
    <xdr:sp>
      <xdr:nvSpPr>
        <xdr:cNvPr id="241" name="TextBox 316"/>
        <xdr:cNvSpPr txBox="1">
          <a:spLocks noChangeArrowheads="1"/>
        </xdr:cNvSpPr>
      </xdr:nvSpPr>
      <xdr:spPr>
        <a:xfrm>
          <a:off x="2590800" y="777011400"/>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2345</xdr:row>
      <xdr:rowOff>0</xdr:rowOff>
    </xdr:from>
    <xdr:ext cx="76200" cy="190500"/>
    <xdr:sp>
      <xdr:nvSpPr>
        <xdr:cNvPr id="242" name="TextBox 317"/>
        <xdr:cNvSpPr txBox="1">
          <a:spLocks noChangeArrowheads="1"/>
        </xdr:cNvSpPr>
      </xdr:nvSpPr>
      <xdr:spPr>
        <a:xfrm>
          <a:off x="2590800" y="777011400"/>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2481</xdr:row>
      <xdr:rowOff>0</xdr:rowOff>
    </xdr:from>
    <xdr:ext cx="76200" cy="180975"/>
    <xdr:sp>
      <xdr:nvSpPr>
        <xdr:cNvPr id="243" name="TextBox 318"/>
        <xdr:cNvSpPr txBox="1">
          <a:spLocks noChangeArrowheads="1"/>
        </xdr:cNvSpPr>
      </xdr:nvSpPr>
      <xdr:spPr>
        <a:xfrm>
          <a:off x="8391525"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2481</xdr:row>
      <xdr:rowOff>0</xdr:rowOff>
    </xdr:from>
    <xdr:ext cx="76200" cy="180975"/>
    <xdr:sp>
      <xdr:nvSpPr>
        <xdr:cNvPr id="244" name="TextBox 319"/>
        <xdr:cNvSpPr txBox="1">
          <a:spLocks noChangeArrowheads="1"/>
        </xdr:cNvSpPr>
      </xdr:nvSpPr>
      <xdr:spPr>
        <a:xfrm>
          <a:off x="8391525"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2481</xdr:row>
      <xdr:rowOff>0</xdr:rowOff>
    </xdr:from>
    <xdr:ext cx="76200" cy="180975"/>
    <xdr:sp>
      <xdr:nvSpPr>
        <xdr:cNvPr id="245" name="TextBox 320"/>
        <xdr:cNvSpPr txBox="1">
          <a:spLocks noChangeArrowheads="1"/>
        </xdr:cNvSpPr>
      </xdr:nvSpPr>
      <xdr:spPr>
        <a:xfrm>
          <a:off x="8391525"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2481</xdr:row>
      <xdr:rowOff>0</xdr:rowOff>
    </xdr:from>
    <xdr:ext cx="76200" cy="180975"/>
    <xdr:sp>
      <xdr:nvSpPr>
        <xdr:cNvPr id="246" name="TextBox 321"/>
        <xdr:cNvSpPr txBox="1">
          <a:spLocks noChangeArrowheads="1"/>
        </xdr:cNvSpPr>
      </xdr:nvSpPr>
      <xdr:spPr>
        <a:xfrm>
          <a:off x="8391525"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2481</xdr:row>
      <xdr:rowOff>0</xdr:rowOff>
    </xdr:from>
    <xdr:ext cx="76200" cy="180975"/>
    <xdr:sp>
      <xdr:nvSpPr>
        <xdr:cNvPr id="247" name="TextBox 322"/>
        <xdr:cNvSpPr txBox="1">
          <a:spLocks noChangeArrowheads="1"/>
        </xdr:cNvSpPr>
      </xdr:nvSpPr>
      <xdr:spPr>
        <a:xfrm>
          <a:off x="8391525"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0</xdr:colOff>
      <xdr:row>2481</xdr:row>
      <xdr:rowOff>0</xdr:rowOff>
    </xdr:from>
    <xdr:to>
      <xdr:col>4</xdr:col>
      <xdr:colOff>57150</xdr:colOff>
      <xdr:row>2481</xdr:row>
      <xdr:rowOff>0</xdr:rowOff>
    </xdr:to>
    <xdr:sp>
      <xdr:nvSpPr>
        <xdr:cNvPr id="248" name="TextBox 323"/>
        <xdr:cNvSpPr txBox="1">
          <a:spLocks noChangeArrowheads="1"/>
        </xdr:cNvSpPr>
      </xdr:nvSpPr>
      <xdr:spPr>
        <a:xfrm>
          <a:off x="6391275" y="826836675"/>
          <a:ext cx="1371600" cy="0"/>
        </a:xfrm>
        <a:prstGeom prst="rect">
          <a:avLst/>
        </a:prstGeom>
        <a:solidFill>
          <a:srgbClr val="FFFFFF">
            <a:alpha val="49000"/>
          </a:srgbClr>
        </a:solidFill>
        <a:ln w="9525" cmpd="sng">
          <a:noFill/>
        </a:ln>
      </xdr:spPr>
      <xdr:txBody>
        <a:bodyPr vertOverflow="clip" wrap="square"/>
        <a:p>
          <a:pPr algn="l">
            <a:defRPr/>
          </a:pPr>
          <a:r>
            <a:rPr lang="en-US" cap="none" sz="2400" b="0" i="0" u="none" baseline="0">
              <a:latin typeface="ＭＳ Ｐゴシック"/>
              <a:ea typeface="ＭＳ Ｐゴシック"/>
              <a:cs typeface="ＭＳ Ｐゴシック"/>
            </a:rPr>
            <a:t>昨年度の例</a:t>
          </a:r>
        </a:p>
      </xdr:txBody>
    </xdr:sp>
    <xdr:clientData/>
  </xdr:twoCellAnchor>
  <xdr:oneCellAnchor>
    <xdr:from>
      <xdr:col>0</xdr:col>
      <xdr:colOff>2590800</xdr:colOff>
      <xdr:row>2481</xdr:row>
      <xdr:rowOff>0</xdr:rowOff>
    </xdr:from>
    <xdr:ext cx="76200" cy="180975"/>
    <xdr:sp>
      <xdr:nvSpPr>
        <xdr:cNvPr id="249" name="TextBox 324"/>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250" name="TextBox 325"/>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251" name="TextBox 326"/>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252" name="TextBox 327"/>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253" name="TextBox 328"/>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254" name="TextBox 329"/>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255" name="TextBox 330"/>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256" name="TextBox 331"/>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257" name="TextBox 332"/>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258" name="TextBox 333"/>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259" name="TextBox 334"/>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260" name="TextBox 335"/>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261" name="TextBox 336"/>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262" name="TextBox 337"/>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263" name="TextBox 338"/>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264" name="TextBox 339"/>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265" name="TextBox 340"/>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266" name="TextBox 341"/>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2481</xdr:row>
      <xdr:rowOff>0</xdr:rowOff>
    </xdr:from>
    <xdr:ext cx="76200" cy="180975"/>
    <xdr:sp>
      <xdr:nvSpPr>
        <xdr:cNvPr id="267" name="TextBox 342"/>
        <xdr:cNvSpPr txBox="1">
          <a:spLocks noChangeArrowheads="1"/>
        </xdr:cNvSpPr>
      </xdr:nvSpPr>
      <xdr:spPr>
        <a:xfrm>
          <a:off x="8391525"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2481</xdr:row>
      <xdr:rowOff>0</xdr:rowOff>
    </xdr:from>
    <xdr:ext cx="76200" cy="180975"/>
    <xdr:sp>
      <xdr:nvSpPr>
        <xdr:cNvPr id="268" name="TextBox 343"/>
        <xdr:cNvSpPr txBox="1">
          <a:spLocks noChangeArrowheads="1"/>
        </xdr:cNvSpPr>
      </xdr:nvSpPr>
      <xdr:spPr>
        <a:xfrm>
          <a:off x="8391525"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2481</xdr:row>
      <xdr:rowOff>0</xdr:rowOff>
    </xdr:from>
    <xdr:ext cx="76200" cy="180975"/>
    <xdr:sp>
      <xdr:nvSpPr>
        <xdr:cNvPr id="269" name="TextBox 344"/>
        <xdr:cNvSpPr txBox="1">
          <a:spLocks noChangeArrowheads="1"/>
        </xdr:cNvSpPr>
      </xdr:nvSpPr>
      <xdr:spPr>
        <a:xfrm>
          <a:off x="8391525"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2481</xdr:row>
      <xdr:rowOff>0</xdr:rowOff>
    </xdr:from>
    <xdr:ext cx="76200" cy="180975"/>
    <xdr:sp>
      <xdr:nvSpPr>
        <xdr:cNvPr id="270" name="TextBox 345"/>
        <xdr:cNvSpPr txBox="1">
          <a:spLocks noChangeArrowheads="1"/>
        </xdr:cNvSpPr>
      </xdr:nvSpPr>
      <xdr:spPr>
        <a:xfrm>
          <a:off x="8391525"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2481</xdr:row>
      <xdr:rowOff>0</xdr:rowOff>
    </xdr:from>
    <xdr:ext cx="76200" cy="180975"/>
    <xdr:sp>
      <xdr:nvSpPr>
        <xdr:cNvPr id="271" name="TextBox 346"/>
        <xdr:cNvSpPr txBox="1">
          <a:spLocks noChangeArrowheads="1"/>
        </xdr:cNvSpPr>
      </xdr:nvSpPr>
      <xdr:spPr>
        <a:xfrm>
          <a:off x="8391525"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0</xdr:colOff>
      <xdr:row>2481</xdr:row>
      <xdr:rowOff>0</xdr:rowOff>
    </xdr:from>
    <xdr:to>
      <xdr:col>4</xdr:col>
      <xdr:colOff>57150</xdr:colOff>
      <xdr:row>2481</xdr:row>
      <xdr:rowOff>0</xdr:rowOff>
    </xdr:to>
    <xdr:sp>
      <xdr:nvSpPr>
        <xdr:cNvPr id="272" name="TextBox 347"/>
        <xdr:cNvSpPr txBox="1">
          <a:spLocks noChangeArrowheads="1"/>
        </xdr:cNvSpPr>
      </xdr:nvSpPr>
      <xdr:spPr>
        <a:xfrm>
          <a:off x="6391275" y="826836675"/>
          <a:ext cx="1371600" cy="0"/>
        </a:xfrm>
        <a:prstGeom prst="rect">
          <a:avLst/>
        </a:prstGeom>
        <a:solidFill>
          <a:srgbClr val="FFFFFF">
            <a:alpha val="49000"/>
          </a:srgbClr>
        </a:solidFill>
        <a:ln w="9525" cmpd="sng">
          <a:noFill/>
        </a:ln>
      </xdr:spPr>
      <xdr:txBody>
        <a:bodyPr vertOverflow="clip" wrap="square"/>
        <a:p>
          <a:pPr algn="l">
            <a:defRPr/>
          </a:pPr>
          <a:r>
            <a:rPr lang="en-US" cap="none" sz="2400" b="0" i="0" u="none" baseline="0">
              <a:latin typeface="ＭＳ Ｐゴシック"/>
              <a:ea typeface="ＭＳ Ｐゴシック"/>
              <a:cs typeface="ＭＳ Ｐゴシック"/>
            </a:rPr>
            <a:t>昨年度の例</a:t>
          </a:r>
        </a:p>
      </xdr:txBody>
    </xdr:sp>
    <xdr:clientData/>
  </xdr:twoCellAnchor>
  <xdr:oneCellAnchor>
    <xdr:from>
      <xdr:col>0</xdr:col>
      <xdr:colOff>2590800</xdr:colOff>
      <xdr:row>2481</xdr:row>
      <xdr:rowOff>0</xdr:rowOff>
    </xdr:from>
    <xdr:ext cx="76200" cy="180975"/>
    <xdr:sp>
      <xdr:nvSpPr>
        <xdr:cNvPr id="273" name="TextBox 348"/>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274" name="TextBox 349"/>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275" name="TextBox 350"/>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276" name="TextBox 351"/>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277" name="TextBox 352"/>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278" name="TextBox 353"/>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279" name="TextBox 354"/>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280" name="TextBox 355"/>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281" name="TextBox 356"/>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282" name="TextBox 357"/>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283" name="TextBox 358"/>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284" name="TextBox 359"/>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285" name="TextBox 360"/>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286" name="TextBox 361"/>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287" name="TextBox 362"/>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288" name="TextBox 363"/>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289" name="TextBox 364"/>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290" name="TextBox 365"/>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2481</xdr:row>
      <xdr:rowOff>0</xdr:rowOff>
    </xdr:from>
    <xdr:ext cx="76200" cy="180975"/>
    <xdr:sp>
      <xdr:nvSpPr>
        <xdr:cNvPr id="291" name="TextBox 366"/>
        <xdr:cNvSpPr txBox="1">
          <a:spLocks noChangeArrowheads="1"/>
        </xdr:cNvSpPr>
      </xdr:nvSpPr>
      <xdr:spPr>
        <a:xfrm>
          <a:off x="8391525"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2481</xdr:row>
      <xdr:rowOff>0</xdr:rowOff>
    </xdr:from>
    <xdr:ext cx="76200" cy="180975"/>
    <xdr:sp>
      <xdr:nvSpPr>
        <xdr:cNvPr id="292" name="TextBox 367"/>
        <xdr:cNvSpPr txBox="1">
          <a:spLocks noChangeArrowheads="1"/>
        </xdr:cNvSpPr>
      </xdr:nvSpPr>
      <xdr:spPr>
        <a:xfrm>
          <a:off x="8391525"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2481</xdr:row>
      <xdr:rowOff>0</xdr:rowOff>
    </xdr:from>
    <xdr:ext cx="76200" cy="180975"/>
    <xdr:sp>
      <xdr:nvSpPr>
        <xdr:cNvPr id="293" name="TextBox 368"/>
        <xdr:cNvSpPr txBox="1">
          <a:spLocks noChangeArrowheads="1"/>
        </xdr:cNvSpPr>
      </xdr:nvSpPr>
      <xdr:spPr>
        <a:xfrm>
          <a:off x="8391525"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2481</xdr:row>
      <xdr:rowOff>0</xdr:rowOff>
    </xdr:from>
    <xdr:ext cx="76200" cy="180975"/>
    <xdr:sp>
      <xdr:nvSpPr>
        <xdr:cNvPr id="294" name="TextBox 369"/>
        <xdr:cNvSpPr txBox="1">
          <a:spLocks noChangeArrowheads="1"/>
        </xdr:cNvSpPr>
      </xdr:nvSpPr>
      <xdr:spPr>
        <a:xfrm>
          <a:off x="8391525"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2481</xdr:row>
      <xdr:rowOff>0</xdr:rowOff>
    </xdr:from>
    <xdr:ext cx="76200" cy="180975"/>
    <xdr:sp>
      <xdr:nvSpPr>
        <xdr:cNvPr id="295" name="TextBox 370"/>
        <xdr:cNvSpPr txBox="1">
          <a:spLocks noChangeArrowheads="1"/>
        </xdr:cNvSpPr>
      </xdr:nvSpPr>
      <xdr:spPr>
        <a:xfrm>
          <a:off x="8391525"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0</xdr:colOff>
      <xdr:row>2481</xdr:row>
      <xdr:rowOff>0</xdr:rowOff>
    </xdr:from>
    <xdr:to>
      <xdr:col>4</xdr:col>
      <xdr:colOff>57150</xdr:colOff>
      <xdr:row>2481</xdr:row>
      <xdr:rowOff>0</xdr:rowOff>
    </xdr:to>
    <xdr:sp>
      <xdr:nvSpPr>
        <xdr:cNvPr id="296" name="TextBox 371"/>
        <xdr:cNvSpPr txBox="1">
          <a:spLocks noChangeArrowheads="1"/>
        </xdr:cNvSpPr>
      </xdr:nvSpPr>
      <xdr:spPr>
        <a:xfrm>
          <a:off x="6391275" y="826836675"/>
          <a:ext cx="1371600" cy="0"/>
        </a:xfrm>
        <a:prstGeom prst="rect">
          <a:avLst/>
        </a:prstGeom>
        <a:solidFill>
          <a:srgbClr val="FFFFFF">
            <a:alpha val="49000"/>
          </a:srgbClr>
        </a:solidFill>
        <a:ln w="9525" cmpd="sng">
          <a:noFill/>
        </a:ln>
      </xdr:spPr>
      <xdr:txBody>
        <a:bodyPr vertOverflow="clip" wrap="square"/>
        <a:p>
          <a:pPr algn="l">
            <a:defRPr/>
          </a:pPr>
          <a:r>
            <a:rPr lang="en-US" cap="none" sz="2400" b="0" i="0" u="none" baseline="0">
              <a:latin typeface="ＭＳ Ｐゴシック"/>
              <a:ea typeface="ＭＳ Ｐゴシック"/>
              <a:cs typeface="ＭＳ Ｐゴシック"/>
            </a:rPr>
            <a:t>昨年度の例</a:t>
          </a:r>
        </a:p>
      </xdr:txBody>
    </xdr:sp>
    <xdr:clientData/>
  </xdr:twoCellAnchor>
  <xdr:oneCellAnchor>
    <xdr:from>
      <xdr:col>0</xdr:col>
      <xdr:colOff>2590800</xdr:colOff>
      <xdr:row>2481</xdr:row>
      <xdr:rowOff>0</xdr:rowOff>
    </xdr:from>
    <xdr:ext cx="76200" cy="180975"/>
    <xdr:sp>
      <xdr:nvSpPr>
        <xdr:cNvPr id="297" name="TextBox 372"/>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298" name="TextBox 373"/>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299" name="TextBox 374"/>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00" name="TextBox 375"/>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01" name="TextBox 376"/>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02" name="TextBox 377"/>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03" name="TextBox 378"/>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04" name="TextBox 379"/>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05" name="TextBox 380"/>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06" name="TextBox 381"/>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07" name="TextBox 382"/>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08" name="TextBox 383"/>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09" name="TextBox 384"/>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10" name="TextBox 385"/>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11" name="TextBox 386"/>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12" name="TextBox 387"/>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13" name="TextBox 388"/>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14" name="TextBox 389"/>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2481</xdr:row>
      <xdr:rowOff>0</xdr:rowOff>
    </xdr:from>
    <xdr:ext cx="76200" cy="180975"/>
    <xdr:sp>
      <xdr:nvSpPr>
        <xdr:cNvPr id="315" name="TextBox 390"/>
        <xdr:cNvSpPr txBox="1">
          <a:spLocks noChangeArrowheads="1"/>
        </xdr:cNvSpPr>
      </xdr:nvSpPr>
      <xdr:spPr>
        <a:xfrm>
          <a:off x="8391525"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2481</xdr:row>
      <xdr:rowOff>0</xdr:rowOff>
    </xdr:from>
    <xdr:ext cx="76200" cy="180975"/>
    <xdr:sp>
      <xdr:nvSpPr>
        <xdr:cNvPr id="316" name="TextBox 391"/>
        <xdr:cNvSpPr txBox="1">
          <a:spLocks noChangeArrowheads="1"/>
        </xdr:cNvSpPr>
      </xdr:nvSpPr>
      <xdr:spPr>
        <a:xfrm>
          <a:off x="8391525"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2481</xdr:row>
      <xdr:rowOff>0</xdr:rowOff>
    </xdr:from>
    <xdr:ext cx="76200" cy="180975"/>
    <xdr:sp>
      <xdr:nvSpPr>
        <xdr:cNvPr id="317" name="TextBox 392"/>
        <xdr:cNvSpPr txBox="1">
          <a:spLocks noChangeArrowheads="1"/>
        </xdr:cNvSpPr>
      </xdr:nvSpPr>
      <xdr:spPr>
        <a:xfrm>
          <a:off x="8391525"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2481</xdr:row>
      <xdr:rowOff>0</xdr:rowOff>
    </xdr:from>
    <xdr:ext cx="76200" cy="180975"/>
    <xdr:sp>
      <xdr:nvSpPr>
        <xdr:cNvPr id="318" name="TextBox 393"/>
        <xdr:cNvSpPr txBox="1">
          <a:spLocks noChangeArrowheads="1"/>
        </xdr:cNvSpPr>
      </xdr:nvSpPr>
      <xdr:spPr>
        <a:xfrm>
          <a:off x="8391525"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2481</xdr:row>
      <xdr:rowOff>0</xdr:rowOff>
    </xdr:from>
    <xdr:ext cx="76200" cy="180975"/>
    <xdr:sp>
      <xdr:nvSpPr>
        <xdr:cNvPr id="319" name="TextBox 394"/>
        <xdr:cNvSpPr txBox="1">
          <a:spLocks noChangeArrowheads="1"/>
        </xdr:cNvSpPr>
      </xdr:nvSpPr>
      <xdr:spPr>
        <a:xfrm>
          <a:off x="8391525"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0</xdr:colOff>
      <xdr:row>2481</xdr:row>
      <xdr:rowOff>0</xdr:rowOff>
    </xdr:from>
    <xdr:to>
      <xdr:col>4</xdr:col>
      <xdr:colOff>57150</xdr:colOff>
      <xdr:row>2481</xdr:row>
      <xdr:rowOff>0</xdr:rowOff>
    </xdr:to>
    <xdr:sp>
      <xdr:nvSpPr>
        <xdr:cNvPr id="320" name="TextBox 395"/>
        <xdr:cNvSpPr txBox="1">
          <a:spLocks noChangeArrowheads="1"/>
        </xdr:cNvSpPr>
      </xdr:nvSpPr>
      <xdr:spPr>
        <a:xfrm>
          <a:off x="6391275" y="826836675"/>
          <a:ext cx="1371600" cy="0"/>
        </a:xfrm>
        <a:prstGeom prst="rect">
          <a:avLst/>
        </a:prstGeom>
        <a:solidFill>
          <a:srgbClr val="FFFFFF">
            <a:alpha val="49000"/>
          </a:srgbClr>
        </a:solidFill>
        <a:ln w="9525" cmpd="sng">
          <a:noFill/>
        </a:ln>
      </xdr:spPr>
      <xdr:txBody>
        <a:bodyPr vertOverflow="clip" wrap="square"/>
        <a:p>
          <a:pPr algn="l">
            <a:defRPr/>
          </a:pPr>
          <a:r>
            <a:rPr lang="en-US" cap="none" sz="2400" b="0" i="0" u="none" baseline="0">
              <a:latin typeface="ＭＳ Ｐゴシック"/>
              <a:ea typeface="ＭＳ Ｐゴシック"/>
              <a:cs typeface="ＭＳ Ｐゴシック"/>
            </a:rPr>
            <a:t>昨年度の例</a:t>
          </a:r>
        </a:p>
      </xdr:txBody>
    </xdr:sp>
    <xdr:clientData/>
  </xdr:twoCellAnchor>
  <xdr:oneCellAnchor>
    <xdr:from>
      <xdr:col>0</xdr:col>
      <xdr:colOff>2590800</xdr:colOff>
      <xdr:row>2481</xdr:row>
      <xdr:rowOff>0</xdr:rowOff>
    </xdr:from>
    <xdr:ext cx="76200" cy="180975"/>
    <xdr:sp>
      <xdr:nvSpPr>
        <xdr:cNvPr id="321" name="TextBox 396"/>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22" name="TextBox 397"/>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23" name="TextBox 398"/>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24" name="TextBox 399"/>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25" name="TextBox 400"/>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26" name="TextBox 401"/>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27" name="TextBox 402"/>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28" name="TextBox 403"/>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29" name="TextBox 404"/>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30" name="TextBox 405"/>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31" name="TextBox 406"/>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32" name="TextBox 407"/>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33" name="TextBox 408"/>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34" name="TextBox 409"/>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35" name="TextBox 410"/>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36" name="TextBox 411"/>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37" name="TextBox 412"/>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38" name="TextBox 413"/>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2481</xdr:row>
      <xdr:rowOff>0</xdr:rowOff>
    </xdr:from>
    <xdr:ext cx="76200" cy="180975"/>
    <xdr:sp>
      <xdr:nvSpPr>
        <xdr:cNvPr id="339" name="TextBox 414"/>
        <xdr:cNvSpPr txBox="1">
          <a:spLocks noChangeArrowheads="1"/>
        </xdr:cNvSpPr>
      </xdr:nvSpPr>
      <xdr:spPr>
        <a:xfrm>
          <a:off x="8391525"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2481</xdr:row>
      <xdr:rowOff>0</xdr:rowOff>
    </xdr:from>
    <xdr:ext cx="76200" cy="180975"/>
    <xdr:sp>
      <xdr:nvSpPr>
        <xdr:cNvPr id="340" name="TextBox 415"/>
        <xdr:cNvSpPr txBox="1">
          <a:spLocks noChangeArrowheads="1"/>
        </xdr:cNvSpPr>
      </xdr:nvSpPr>
      <xdr:spPr>
        <a:xfrm>
          <a:off x="8391525"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2481</xdr:row>
      <xdr:rowOff>0</xdr:rowOff>
    </xdr:from>
    <xdr:ext cx="76200" cy="180975"/>
    <xdr:sp>
      <xdr:nvSpPr>
        <xdr:cNvPr id="341" name="TextBox 416"/>
        <xdr:cNvSpPr txBox="1">
          <a:spLocks noChangeArrowheads="1"/>
        </xdr:cNvSpPr>
      </xdr:nvSpPr>
      <xdr:spPr>
        <a:xfrm>
          <a:off x="8391525"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2481</xdr:row>
      <xdr:rowOff>0</xdr:rowOff>
    </xdr:from>
    <xdr:ext cx="76200" cy="180975"/>
    <xdr:sp>
      <xdr:nvSpPr>
        <xdr:cNvPr id="342" name="TextBox 417"/>
        <xdr:cNvSpPr txBox="1">
          <a:spLocks noChangeArrowheads="1"/>
        </xdr:cNvSpPr>
      </xdr:nvSpPr>
      <xdr:spPr>
        <a:xfrm>
          <a:off x="8391525"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2481</xdr:row>
      <xdr:rowOff>0</xdr:rowOff>
    </xdr:from>
    <xdr:ext cx="76200" cy="180975"/>
    <xdr:sp>
      <xdr:nvSpPr>
        <xdr:cNvPr id="343" name="TextBox 418"/>
        <xdr:cNvSpPr txBox="1">
          <a:spLocks noChangeArrowheads="1"/>
        </xdr:cNvSpPr>
      </xdr:nvSpPr>
      <xdr:spPr>
        <a:xfrm>
          <a:off x="8391525"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0</xdr:colOff>
      <xdr:row>2481</xdr:row>
      <xdr:rowOff>0</xdr:rowOff>
    </xdr:from>
    <xdr:to>
      <xdr:col>4</xdr:col>
      <xdr:colOff>57150</xdr:colOff>
      <xdr:row>2481</xdr:row>
      <xdr:rowOff>0</xdr:rowOff>
    </xdr:to>
    <xdr:sp>
      <xdr:nvSpPr>
        <xdr:cNvPr id="344" name="TextBox 419"/>
        <xdr:cNvSpPr txBox="1">
          <a:spLocks noChangeArrowheads="1"/>
        </xdr:cNvSpPr>
      </xdr:nvSpPr>
      <xdr:spPr>
        <a:xfrm>
          <a:off x="6391275" y="826836675"/>
          <a:ext cx="1371600" cy="0"/>
        </a:xfrm>
        <a:prstGeom prst="rect">
          <a:avLst/>
        </a:prstGeom>
        <a:solidFill>
          <a:srgbClr val="FFFFFF">
            <a:alpha val="49000"/>
          </a:srgbClr>
        </a:solidFill>
        <a:ln w="9525" cmpd="sng">
          <a:noFill/>
        </a:ln>
      </xdr:spPr>
      <xdr:txBody>
        <a:bodyPr vertOverflow="clip" wrap="square"/>
        <a:p>
          <a:pPr algn="l">
            <a:defRPr/>
          </a:pPr>
          <a:r>
            <a:rPr lang="en-US" cap="none" sz="2400" b="0" i="0" u="none" baseline="0">
              <a:latin typeface="ＭＳ Ｐゴシック"/>
              <a:ea typeface="ＭＳ Ｐゴシック"/>
              <a:cs typeface="ＭＳ Ｐゴシック"/>
            </a:rPr>
            <a:t>昨年度の例</a:t>
          </a:r>
        </a:p>
      </xdr:txBody>
    </xdr:sp>
    <xdr:clientData/>
  </xdr:twoCellAnchor>
  <xdr:oneCellAnchor>
    <xdr:from>
      <xdr:col>0</xdr:col>
      <xdr:colOff>2590800</xdr:colOff>
      <xdr:row>2481</xdr:row>
      <xdr:rowOff>0</xdr:rowOff>
    </xdr:from>
    <xdr:ext cx="76200" cy="180975"/>
    <xdr:sp>
      <xdr:nvSpPr>
        <xdr:cNvPr id="345" name="TextBox 420"/>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46" name="TextBox 421"/>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47" name="TextBox 422"/>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48" name="TextBox 423"/>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49" name="TextBox 424"/>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50" name="TextBox 425"/>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51" name="TextBox 426"/>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52" name="TextBox 427"/>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53" name="TextBox 428"/>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54" name="TextBox 429"/>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55" name="TextBox 430"/>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56" name="TextBox 431"/>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57" name="TextBox 432"/>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58" name="TextBox 433"/>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59" name="TextBox 434"/>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60" name="TextBox 435"/>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61" name="TextBox 436"/>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62" name="TextBox 437"/>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2481</xdr:row>
      <xdr:rowOff>0</xdr:rowOff>
    </xdr:from>
    <xdr:ext cx="76200" cy="180975"/>
    <xdr:sp>
      <xdr:nvSpPr>
        <xdr:cNvPr id="363" name="TextBox 438"/>
        <xdr:cNvSpPr txBox="1">
          <a:spLocks noChangeArrowheads="1"/>
        </xdr:cNvSpPr>
      </xdr:nvSpPr>
      <xdr:spPr>
        <a:xfrm>
          <a:off x="8391525"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2481</xdr:row>
      <xdr:rowOff>0</xdr:rowOff>
    </xdr:from>
    <xdr:ext cx="76200" cy="180975"/>
    <xdr:sp>
      <xdr:nvSpPr>
        <xdr:cNvPr id="364" name="TextBox 439"/>
        <xdr:cNvSpPr txBox="1">
          <a:spLocks noChangeArrowheads="1"/>
        </xdr:cNvSpPr>
      </xdr:nvSpPr>
      <xdr:spPr>
        <a:xfrm>
          <a:off x="8391525"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2481</xdr:row>
      <xdr:rowOff>0</xdr:rowOff>
    </xdr:from>
    <xdr:ext cx="76200" cy="180975"/>
    <xdr:sp>
      <xdr:nvSpPr>
        <xdr:cNvPr id="365" name="TextBox 440"/>
        <xdr:cNvSpPr txBox="1">
          <a:spLocks noChangeArrowheads="1"/>
        </xdr:cNvSpPr>
      </xdr:nvSpPr>
      <xdr:spPr>
        <a:xfrm>
          <a:off x="8391525"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2481</xdr:row>
      <xdr:rowOff>0</xdr:rowOff>
    </xdr:from>
    <xdr:ext cx="76200" cy="180975"/>
    <xdr:sp>
      <xdr:nvSpPr>
        <xdr:cNvPr id="366" name="TextBox 441"/>
        <xdr:cNvSpPr txBox="1">
          <a:spLocks noChangeArrowheads="1"/>
        </xdr:cNvSpPr>
      </xdr:nvSpPr>
      <xdr:spPr>
        <a:xfrm>
          <a:off x="8391525"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2481</xdr:row>
      <xdr:rowOff>0</xdr:rowOff>
    </xdr:from>
    <xdr:ext cx="76200" cy="180975"/>
    <xdr:sp>
      <xdr:nvSpPr>
        <xdr:cNvPr id="367" name="TextBox 442"/>
        <xdr:cNvSpPr txBox="1">
          <a:spLocks noChangeArrowheads="1"/>
        </xdr:cNvSpPr>
      </xdr:nvSpPr>
      <xdr:spPr>
        <a:xfrm>
          <a:off x="8391525"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0</xdr:colOff>
      <xdr:row>2481</xdr:row>
      <xdr:rowOff>0</xdr:rowOff>
    </xdr:from>
    <xdr:to>
      <xdr:col>4</xdr:col>
      <xdr:colOff>57150</xdr:colOff>
      <xdr:row>2481</xdr:row>
      <xdr:rowOff>0</xdr:rowOff>
    </xdr:to>
    <xdr:sp>
      <xdr:nvSpPr>
        <xdr:cNvPr id="368" name="TextBox 443"/>
        <xdr:cNvSpPr txBox="1">
          <a:spLocks noChangeArrowheads="1"/>
        </xdr:cNvSpPr>
      </xdr:nvSpPr>
      <xdr:spPr>
        <a:xfrm>
          <a:off x="6391275" y="826836675"/>
          <a:ext cx="1371600" cy="0"/>
        </a:xfrm>
        <a:prstGeom prst="rect">
          <a:avLst/>
        </a:prstGeom>
        <a:solidFill>
          <a:srgbClr val="FFFFFF">
            <a:alpha val="49000"/>
          </a:srgbClr>
        </a:solidFill>
        <a:ln w="9525" cmpd="sng">
          <a:noFill/>
        </a:ln>
      </xdr:spPr>
      <xdr:txBody>
        <a:bodyPr vertOverflow="clip" wrap="square"/>
        <a:p>
          <a:pPr algn="l">
            <a:defRPr/>
          </a:pPr>
          <a:r>
            <a:rPr lang="en-US" cap="none" sz="2400" b="0" i="0" u="none" baseline="0">
              <a:latin typeface="ＭＳ Ｐゴシック"/>
              <a:ea typeface="ＭＳ Ｐゴシック"/>
              <a:cs typeface="ＭＳ Ｐゴシック"/>
            </a:rPr>
            <a:t>昨年度の例</a:t>
          </a:r>
        </a:p>
      </xdr:txBody>
    </xdr:sp>
    <xdr:clientData/>
  </xdr:twoCellAnchor>
  <xdr:oneCellAnchor>
    <xdr:from>
      <xdr:col>0</xdr:col>
      <xdr:colOff>2590800</xdr:colOff>
      <xdr:row>2481</xdr:row>
      <xdr:rowOff>0</xdr:rowOff>
    </xdr:from>
    <xdr:ext cx="76200" cy="180975"/>
    <xdr:sp>
      <xdr:nvSpPr>
        <xdr:cNvPr id="369" name="TextBox 444"/>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70" name="TextBox 445"/>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71" name="TextBox 446"/>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72" name="TextBox 447"/>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73" name="TextBox 448"/>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74" name="TextBox 449"/>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75" name="TextBox 450"/>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76" name="TextBox 451"/>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77" name="TextBox 452"/>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78" name="TextBox 453"/>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79" name="TextBox 454"/>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80" name="TextBox 455"/>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81" name="TextBox 456"/>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82" name="TextBox 457"/>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83" name="TextBox 458"/>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84" name="TextBox 459"/>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85" name="TextBox 460"/>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86" name="TextBox 461"/>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2481</xdr:row>
      <xdr:rowOff>0</xdr:rowOff>
    </xdr:from>
    <xdr:ext cx="76200" cy="180975"/>
    <xdr:sp>
      <xdr:nvSpPr>
        <xdr:cNvPr id="387" name="TextBox 462"/>
        <xdr:cNvSpPr txBox="1">
          <a:spLocks noChangeArrowheads="1"/>
        </xdr:cNvSpPr>
      </xdr:nvSpPr>
      <xdr:spPr>
        <a:xfrm>
          <a:off x="8391525"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2481</xdr:row>
      <xdr:rowOff>0</xdr:rowOff>
    </xdr:from>
    <xdr:ext cx="76200" cy="180975"/>
    <xdr:sp>
      <xdr:nvSpPr>
        <xdr:cNvPr id="388" name="TextBox 463"/>
        <xdr:cNvSpPr txBox="1">
          <a:spLocks noChangeArrowheads="1"/>
        </xdr:cNvSpPr>
      </xdr:nvSpPr>
      <xdr:spPr>
        <a:xfrm>
          <a:off x="8391525"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2481</xdr:row>
      <xdr:rowOff>0</xdr:rowOff>
    </xdr:from>
    <xdr:ext cx="76200" cy="180975"/>
    <xdr:sp>
      <xdr:nvSpPr>
        <xdr:cNvPr id="389" name="TextBox 464"/>
        <xdr:cNvSpPr txBox="1">
          <a:spLocks noChangeArrowheads="1"/>
        </xdr:cNvSpPr>
      </xdr:nvSpPr>
      <xdr:spPr>
        <a:xfrm>
          <a:off x="8391525"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2481</xdr:row>
      <xdr:rowOff>0</xdr:rowOff>
    </xdr:from>
    <xdr:ext cx="76200" cy="180975"/>
    <xdr:sp>
      <xdr:nvSpPr>
        <xdr:cNvPr id="390" name="TextBox 465"/>
        <xdr:cNvSpPr txBox="1">
          <a:spLocks noChangeArrowheads="1"/>
        </xdr:cNvSpPr>
      </xdr:nvSpPr>
      <xdr:spPr>
        <a:xfrm>
          <a:off x="8391525"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2481</xdr:row>
      <xdr:rowOff>0</xdr:rowOff>
    </xdr:from>
    <xdr:ext cx="76200" cy="180975"/>
    <xdr:sp>
      <xdr:nvSpPr>
        <xdr:cNvPr id="391" name="TextBox 466"/>
        <xdr:cNvSpPr txBox="1">
          <a:spLocks noChangeArrowheads="1"/>
        </xdr:cNvSpPr>
      </xdr:nvSpPr>
      <xdr:spPr>
        <a:xfrm>
          <a:off x="8391525"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0</xdr:colOff>
      <xdr:row>2481</xdr:row>
      <xdr:rowOff>0</xdr:rowOff>
    </xdr:from>
    <xdr:to>
      <xdr:col>4</xdr:col>
      <xdr:colOff>57150</xdr:colOff>
      <xdr:row>2481</xdr:row>
      <xdr:rowOff>0</xdr:rowOff>
    </xdr:to>
    <xdr:sp>
      <xdr:nvSpPr>
        <xdr:cNvPr id="392" name="TextBox 467"/>
        <xdr:cNvSpPr txBox="1">
          <a:spLocks noChangeArrowheads="1"/>
        </xdr:cNvSpPr>
      </xdr:nvSpPr>
      <xdr:spPr>
        <a:xfrm>
          <a:off x="6391275" y="826836675"/>
          <a:ext cx="1371600" cy="0"/>
        </a:xfrm>
        <a:prstGeom prst="rect">
          <a:avLst/>
        </a:prstGeom>
        <a:solidFill>
          <a:srgbClr val="FFFFFF">
            <a:alpha val="49000"/>
          </a:srgbClr>
        </a:solidFill>
        <a:ln w="9525" cmpd="sng">
          <a:noFill/>
        </a:ln>
      </xdr:spPr>
      <xdr:txBody>
        <a:bodyPr vertOverflow="clip" wrap="square"/>
        <a:p>
          <a:pPr algn="l">
            <a:defRPr/>
          </a:pPr>
          <a:r>
            <a:rPr lang="en-US" cap="none" sz="2400" b="0" i="0" u="none" baseline="0">
              <a:latin typeface="ＭＳ Ｐゴシック"/>
              <a:ea typeface="ＭＳ Ｐゴシック"/>
              <a:cs typeface="ＭＳ Ｐゴシック"/>
            </a:rPr>
            <a:t>昨年度の例</a:t>
          </a:r>
        </a:p>
      </xdr:txBody>
    </xdr:sp>
    <xdr:clientData/>
  </xdr:twoCellAnchor>
  <xdr:oneCellAnchor>
    <xdr:from>
      <xdr:col>0</xdr:col>
      <xdr:colOff>2590800</xdr:colOff>
      <xdr:row>2481</xdr:row>
      <xdr:rowOff>0</xdr:rowOff>
    </xdr:from>
    <xdr:ext cx="76200" cy="180975"/>
    <xdr:sp>
      <xdr:nvSpPr>
        <xdr:cNvPr id="393" name="TextBox 468"/>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94" name="TextBox 469"/>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95" name="TextBox 470"/>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96" name="TextBox 471"/>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97" name="TextBox 472"/>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98" name="TextBox 473"/>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399" name="TextBox 474"/>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400" name="TextBox 475"/>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401" name="TextBox 476"/>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402" name="TextBox 477"/>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403" name="TextBox 478"/>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404" name="TextBox 479"/>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405" name="TextBox 480"/>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406" name="TextBox 481"/>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407" name="TextBox 482"/>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408" name="TextBox 483"/>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409" name="TextBox 484"/>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410" name="TextBox 485"/>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2481</xdr:row>
      <xdr:rowOff>0</xdr:rowOff>
    </xdr:from>
    <xdr:ext cx="76200" cy="180975"/>
    <xdr:sp>
      <xdr:nvSpPr>
        <xdr:cNvPr id="411" name="TextBox 486"/>
        <xdr:cNvSpPr txBox="1">
          <a:spLocks noChangeArrowheads="1"/>
        </xdr:cNvSpPr>
      </xdr:nvSpPr>
      <xdr:spPr>
        <a:xfrm>
          <a:off x="8391525"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2481</xdr:row>
      <xdr:rowOff>0</xdr:rowOff>
    </xdr:from>
    <xdr:ext cx="76200" cy="180975"/>
    <xdr:sp>
      <xdr:nvSpPr>
        <xdr:cNvPr id="412" name="TextBox 487"/>
        <xdr:cNvSpPr txBox="1">
          <a:spLocks noChangeArrowheads="1"/>
        </xdr:cNvSpPr>
      </xdr:nvSpPr>
      <xdr:spPr>
        <a:xfrm>
          <a:off x="8391525"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2481</xdr:row>
      <xdr:rowOff>0</xdr:rowOff>
    </xdr:from>
    <xdr:ext cx="76200" cy="180975"/>
    <xdr:sp>
      <xdr:nvSpPr>
        <xdr:cNvPr id="413" name="TextBox 488"/>
        <xdr:cNvSpPr txBox="1">
          <a:spLocks noChangeArrowheads="1"/>
        </xdr:cNvSpPr>
      </xdr:nvSpPr>
      <xdr:spPr>
        <a:xfrm>
          <a:off x="8391525"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2481</xdr:row>
      <xdr:rowOff>0</xdr:rowOff>
    </xdr:from>
    <xdr:ext cx="76200" cy="180975"/>
    <xdr:sp>
      <xdr:nvSpPr>
        <xdr:cNvPr id="414" name="TextBox 489"/>
        <xdr:cNvSpPr txBox="1">
          <a:spLocks noChangeArrowheads="1"/>
        </xdr:cNvSpPr>
      </xdr:nvSpPr>
      <xdr:spPr>
        <a:xfrm>
          <a:off x="8391525"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2481</xdr:row>
      <xdr:rowOff>0</xdr:rowOff>
    </xdr:from>
    <xdr:ext cx="76200" cy="180975"/>
    <xdr:sp>
      <xdr:nvSpPr>
        <xdr:cNvPr id="415" name="TextBox 490"/>
        <xdr:cNvSpPr txBox="1">
          <a:spLocks noChangeArrowheads="1"/>
        </xdr:cNvSpPr>
      </xdr:nvSpPr>
      <xdr:spPr>
        <a:xfrm>
          <a:off x="8391525"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0</xdr:colOff>
      <xdr:row>2481</xdr:row>
      <xdr:rowOff>0</xdr:rowOff>
    </xdr:from>
    <xdr:to>
      <xdr:col>4</xdr:col>
      <xdr:colOff>57150</xdr:colOff>
      <xdr:row>2481</xdr:row>
      <xdr:rowOff>0</xdr:rowOff>
    </xdr:to>
    <xdr:sp>
      <xdr:nvSpPr>
        <xdr:cNvPr id="416" name="TextBox 491"/>
        <xdr:cNvSpPr txBox="1">
          <a:spLocks noChangeArrowheads="1"/>
        </xdr:cNvSpPr>
      </xdr:nvSpPr>
      <xdr:spPr>
        <a:xfrm>
          <a:off x="6391275" y="826836675"/>
          <a:ext cx="1371600" cy="0"/>
        </a:xfrm>
        <a:prstGeom prst="rect">
          <a:avLst/>
        </a:prstGeom>
        <a:solidFill>
          <a:srgbClr val="FFFFFF">
            <a:alpha val="49000"/>
          </a:srgbClr>
        </a:solidFill>
        <a:ln w="9525" cmpd="sng">
          <a:noFill/>
        </a:ln>
      </xdr:spPr>
      <xdr:txBody>
        <a:bodyPr vertOverflow="clip" wrap="square"/>
        <a:p>
          <a:pPr algn="l">
            <a:defRPr/>
          </a:pPr>
          <a:r>
            <a:rPr lang="en-US" cap="none" sz="2400" b="0" i="0" u="none" baseline="0">
              <a:latin typeface="ＭＳ Ｐゴシック"/>
              <a:ea typeface="ＭＳ Ｐゴシック"/>
              <a:cs typeface="ＭＳ Ｐゴシック"/>
            </a:rPr>
            <a:t>昨年度の例</a:t>
          </a:r>
        </a:p>
      </xdr:txBody>
    </xdr:sp>
    <xdr:clientData/>
  </xdr:twoCellAnchor>
  <xdr:oneCellAnchor>
    <xdr:from>
      <xdr:col>0</xdr:col>
      <xdr:colOff>2590800</xdr:colOff>
      <xdr:row>2481</xdr:row>
      <xdr:rowOff>0</xdr:rowOff>
    </xdr:from>
    <xdr:ext cx="76200" cy="180975"/>
    <xdr:sp>
      <xdr:nvSpPr>
        <xdr:cNvPr id="417" name="TextBox 492"/>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418" name="TextBox 493"/>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419" name="TextBox 494"/>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420" name="TextBox 495"/>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421" name="TextBox 496"/>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422" name="TextBox 497"/>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423" name="TextBox 498"/>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424" name="TextBox 499"/>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425" name="TextBox 500"/>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426" name="TextBox 501"/>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427" name="TextBox 502"/>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428" name="TextBox 503"/>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429" name="TextBox 504"/>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430" name="TextBox 505"/>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431" name="TextBox 506"/>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432" name="TextBox 507"/>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433" name="TextBox 508"/>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2481</xdr:row>
      <xdr:rowOff>0</xdr:rowOff>
    </xdr:from>
    <xdr:ext cx="76200" cy="180975"/>
    <xdr:sp>
      <xdr:nvSpPr>
        <xdr:cNvPr id="434" name="TextBox 509"/>
        <xdr:cNvSpPr txBox="1">
          <a:spLocks noChangeArrowheads="1"/>
        </xdr:cNvSpPr>
      </xdr:nvSpPr>
      <xdr:spPr>
        <a:xfrm>
          <a:off x="2590800" y="8268366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0</xdr:colOff>
      <xdr:row>260</xdr:row>
      <xdr:rowOff>0</xdr:rowOff>
    </xdr:from>
    <xdr:to>
      <xdr:col>2</xdr:col>
      <xdr:colOff>0</xdr:colOff>
      <xdr:row>260</xdr:row>
      <xdr:rowOff>0</xdr:rowOff>
    </xdr:to>
    <xdr:sp>
      <xdr:nvSpPr>
        <xdr:cNvPr id="435" name="AutoShape 510"/>
        <xdr:cNvSpPr>
          <a:spLocks/>
        </xdr:cNvSpPr>
      </xdr:nvSpPr>
      <xdr:spPr>
        <a:xfrm rot="5400000">
          <a:off x="5372100" y="95516700"/>
          <a:ext cx="0" cy="0"/>
        </a:xfrm>
        <a:prstGeom prst="rightBrace">
          <a:avLst>
            <a:gd name="adj" fmla="val 2401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260</xdr:row>
      <xdr:rowOff>0</xdr:rowOff>
    </xdr:from>
    <xdr:to>
      <xdr:col>2</xdr:col>
      <xdr:colOff>0</xdr:colOff>
      <xdr:row>260</xdr:row>
      <xdr:rowOff>0</xdr:rowOff>
    </xdr:to>
    <xdr:sp>
      <xdr:nvSpPr>
        <xdr:cNvPr id="436" name="AutoShape 511"/>
        <xdr:cNvSpPr>
          <a:spLocks/>
        </xdr:cNvSpPr>
      </xdr:nvSpPr>
      <xdr:spPr>
        <a:xfrm rot="5400000">
          <a:off x="5372100" y="95516700"/>
          <a:ext cx="0" cy="0"/>
        </a:xfrm>
        <a:prstGeom prst="rightBrace">
          <a:avLst>
            <a:gd name="adj" fmla="val 2401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685800</xdr:colOff>
      <xdr:row>260</xdr:row>
      <xdr:rowOff>0</xdr:rowOff>
    </xdr:from>
    <xdr:ext cx="76200" cy="180975"/>
    <xdr:sp>
      <xdr:nvSpPr>
        <xdr:cNvPr id="437" name="TextBox 512"/>
        <xdr:cNvSpPr txBox="1">
          <a:spLocks noChangeArrowheads="1"/>
        </xdr:cNvSpPr>
      </xdr:nvSpPr>
      <xdr:spPr>
        <a:xfrm>
          <a:off x="6057900" y="95516700"/>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685800</xdr:colOff>
      <xdr:row>260</xdr:row>
      <xdr:rowOff>0</xdr:rowOff>
    </xdr:from>
    <xdr:ext cx="76200" cy="180975"/>
    <xdr:sp>
      <xdr:nvSpPr>
        <xdr:cNvPr id="438" name="TextBox 513"/>
        <xdr:cNvSpPr txBox="1">
          <a:spLocks noChangeArrowheads="1"/>
        </xdr:cNvSpPr>
      </xdr:nvSpPr>
      <xdr:spPr>
        <a:xfrm>
          <a:off x="6057900" y="95516700"/>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260</xdr:row>
      <xdr:rowOff>0</xdr:rowOff>
    </xdr:from>
    <xdr:ext cx="76200" cy="180975"/>
    <xdr:sp>
      <xdr:nvSpPr>
        <xdr:cNvPr id="439" name="TextBox 514"/>
        <xdr:cNvSpPr txBox="1">
          <a:spLocks noChangeArrowheads="1"/>
        </xdr:cNvSpPr>
      </xdr:nvSpPr>
      <xdr:spPr>
        <a:xfrm>
          <a:off x="6391275" y="95516700"/>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260</xdr:row>
      <xdr:rowOff>0</xdr:rowOff>
    </xdr:from>
    <xdr:ext cx="76200" cy="180975"/>
    <xdr:sp>
      <xdr:nvSpPr>
        <xdr:cNvPr id="440" name="TextBox 515"/>
        <xdr:cNvSpPr txBox="1">
          <a:spLocks noChangeArrowheads="1"/>
        </xdr:cNvSpPr>
      </xdr:nvSpPr>
      <xdr:spPr>
        <a:xfrm>
          <a:off x="6391275" y="95516700"/>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685800</xdr:colOff>
      <xdr:row>260</xdr:row>
      <xdr:rowOff>0</xdr:rowOff>
    </xdr:from>
    <xdr:ext cx="76200" cy="180975"/>
    <xdr:sp>
      <xdr:nvSpPr>
        <xdr:cNvPr id="441" name="TextBox 516"/>
        <xdr:cNvSpPr txBox="1">
          <a:spLocks noChangeArrowheads="1"/>
        </xdr:cNvSpPr>
      </xdr:nvSpPr>
      <xdr:spPr>
        <a:xfrm>
          <a:off x="7077075" y="95516700"/>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685800</xdr:colOff>
      <xdr:row>260</xdr:row>
      <xdr:rowOff>0</xdr:rowOff>
    </xdr:from>
    <xdr:ext cx="76200" cy="180975"/>
    <xdr:sp>
      <xdr:nvSpPr>
        <xdr:cNvPr id="442" name="TextBox 517"/>
        <xdr:cNvSpPr txBox="1">
          <a:spLocks noChangeArrowheads="1"/>
        </xdr:cNvSpPr>
      </xdr:nvSpPr>
      <xdr:spPr>
        <a:xfrm>
          <a:off x="7077075" y="95516700"/>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260</xdr:row>
      <xdr:rowOff>0</xdr:rowOff>
    </xdr:from>
    <xdr:ext cx="76200" cy="180975"/>
    <xdr:sp>
      <xdr:nvSpPr>
        <xdr:cNvPr id="443" name="TextBox 518"/>
        <xdr:cNvSpPr txBox="1">
          <a:spLocks noChangeArrowheads="1"/>
        </xdr:cNvSpPr>
      </xdr:nvSpPr>
      <xdr:spPr>
        <a:xfrm>
          <a:off x="8391525" y="95516700"/>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260</xdr:row>
      <xdr:rowOff>0</xdr:rowOff>
    </xdr:from>
    <xdr:ext cx="76200" cy="180975"/>
    <xdr:sp>
      <xdr:nvSpPr>
        <xdr:cNvPr id="444" name="TextBox 519"/>
        <xdr:cNvSpPr txBox="1">
          <a:spLocks noChangeArrowheads="1"/>
        </xdr:cNvSpPr>
      </xdr:nvSpPr>
      <xdr:spPr>
        <a:xfrm>
          <a:off x="8391525" y="95516700"/>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1476</xdr:row>
      <xdr:rowOff>0</xdr:rowOff>
    </xdr:from>
    <xdr:ext cx="76200" cy="200025"/>
    <xdr:sp>
      <xdr:nvSpPr>
        <xdr:cNvPr id="445" name="TextBox 520"/>
        <xdr:cNvSpPr txBox="1">
          <a:spLocks noChangeArrowheads="1"/>
        </xdr:cNvSpPr>
      </xdr:nvSpPr>
      <xdr:spPr>
        <a:xfrm>
          <a:off x="8391525" y="4863179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1476</xdr:row>
      <xdr:rowOff>0</xdr:rowOff>
    </xdr:from>
    <xdr:ext cx="76200" cy="200025"/>
    <xdr:sp>
      <xdr:nvSpPr>
        <xdr:cNvPr id="446" name="TextBox 521"/>
        <xdr:cNvSpPr txBox="1">
          <a:spLocks noChangeArrowheads="1"/>
        </xdr:cNvSpPr>
      </xdr:nvSpPr>
      <xdr:spPr>
        <a:xfrm>
          <a:off x="8391525" y="4863179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1476</xdr:row>
      <xdr:rowOff>0</xdr:rowOff>
    </xdr:from>
    <xdr:ext cx="76200" cy="200025"/>
    <xdr:sp>
      <xdr:nvSpPr>
        <xdr:cNvPr id="447" name="TextBox 522"/>
        <xdr:cNvSpPr txBox="1">
          <a:spLocks noChangeArrowheads="1"/>
        </xdr:cNvSpPr>
      </xdr:nvSpPr>
      <xdr:spPr>
        <a:xfrm>
          <a:off x="8391525" y="4863179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1476</xdr:row>
      <xdr:rowOff>0</xdr:rowOff>
    </xdr:from>
    <xdr:ext cx="76200" cy="200025"/>
    <xdr:sp>
      <xdr:nvSpPr>
        <xdr:cNvPr id="448" name="TextBox 523"/>
        <xdr:cNvSpPr txBox="1">
          <a:spLocks noChangeArrowheads="1"/>
        </xdr:cNvSpPr>
      </xdr:nvSpPr>
      <xdr:spPr>
        <a:xfrm>
          <a:off x="8391525" y="4863179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1476</xdr:row>
      <xdr:rowOff>0</xdr:rowOff>
    </xdr:from>
    <xdr:ext cx="76200" cy="200025"/>
    <xdr:sp>
      <xdr:nvSpPr>
        <xdr:cNvPr id="449" name="TextBox 524"/>
        <xdr:cNvSpPr txBox="1">
          <a:spLocks noChangeArrowheads="1"/>
        </xdr:cNvSpPr>
      </xdr:nvSpPr>
      <xdr:spPr>
        <a:xfrm>
          <a:off x="8391525" y="4863179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0</xdr:colOff>
      <xdr:row>1476</xdr:row>
      <xdr:rowOff>0</xdr:rowOff>
    </xdr:from>
    <xdr:to>
      <xdr:col>4</xdr:col>
      <xdr:colOff>57150</xdr:colOff>
      <xdr:row>1476</xdr:row>
      <xdr:rowOff>0</xdr:rowOff>
    </xdr:to>
    <xdr:sp>
      <xdr:nvSpPr>
        <xdr:cNvPr id="450" name="TextBox 525"/>
        <xdr:cNvSpPr txBox="1">
          <a:spLocks noChangeArrowheads="1"/>
        </xdr:cNvSpPr>
      </xdr:nvSpPr>
      <xdr:spPr>
        <a:xfrm>
          <a:off x="6391275" y="486317925"/>
          <a:ext cx="1371600" cy="0"/>
        </a:xfrm>
        <a:prstGeom prst="rect">
          <a:avLst/>
        </a:prstGeom>
        <a:solidFill>
          <a:srgbClr val="FFFFFF">
            <a:alpha val="49000"/>
          </a:srgbClr>
        </a:solidFill>
        <a:ln w="9525" cmpd="sng">
          <a:noFill/>
        </a:ln>
      </xdr:spPr>
      <xdr:txBody>
        <a:bodyPr vertOverflow="clip" wrap="square"/>
        <a:p>
          <a:pPr algn="l">
            <a:defRPr/>
          </a:pPr>
          <a:r>
            <a:rPr lang="en-US" cap="none" sz="2400" b="0" i="0" u="none" baseline="0">
              <a:latin typeface="ＭＳ Ｐゴシック"/>
              <a:ea typeface="ＭＳ Ｐゴシック"/>
              <a:cs typeface="ＭＳ Ｐゴシック"/>
            </a:rPr>
            <a:t>昨年度の例</a:t>
          </a:r>
        </a:p>
      </xdr:txBody>
    </xdr:sp>
    <xdr:clientData/>
  </xdr:twoCellAnchor>
  <xdr:oneCellAnchor>
    <xdr:from>
      <xdr:col>0</xdr:col>
      <xdr:colOff>2590800</xdr:colOff>
      <xdr:row>1476</xdr:row>
      <xdr:rowOff>0</xdr:rowOff>
    </xdr:from>
    <xdr:ext cx="76200" cy="200025"/>
    <xdr:sp>
      <xdr:nvSpPr>
        <xdr:cNvPr id="451" name="TextBox 526"/>
        <xdr:cNvSpPr txBox="1">
          <a:spLocks noChangeArrowheads="1"/>
        </xdr:cNvSpPr>
      </xdr:nvSpPr>
      <xdr:spPr>
        <a:xfrm>
          <a:off x="2590800" y="4863179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1476</xdr:row>
      <xdr:rowOff>0</xdr:rowOff>
    </xdr:from>
    <xdr:ext cx="76200" cy="200025"/>
    <xdr:sp>
      <xdr:nvSpPr>
        <xdr:cNvPr id="452" name="TextBox 527"/>
        <xdr:cNvSpPr txBox="1">
          <a:spLocks noChangeArrowheads="1"/>
        </xdr:cNvSpPr>
      </xdr:nvSpPr>
      <xdr:spPr>
        <a:xfrm>
          <a:off x="2590800" y="4863179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1476</xdr:row>
      <xdr:rowOff>0</xdr:rowOff>
    </xdr:from>
    <xdr:ext cx="76200" cy="200025"/>
    <xdr:sp>
      <xdr:nvSpPr>
        <xdr:cNvPr id="453" name="TextBox 528"/>
        <xdr:cNvSpPr txBox="1">
          <a:spLocks noChangeArrowheads="1"/>
        </xdr:cNvSpPr>
      </xdr:nvSpPr>
      <xdr:spPr>
        <a:xfrm>
          <a:off x="2590800" y="4863179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1476</xdr:row>
      <xdr:rowOff>0</xdr:rowOff>
    </xdr:from>
    <xdr:ext cx="76200" cy="200025"/>
    <xdr:sp>
      <xdr:nvSpPr>
        <xdr:cNvPr id="454" name="TextBox 529"/>
        <xdr:cNvSpPr txBox="1">
          <a:spLocks noChangeArrowheads="1"/>
        </xdr:cNvSpPr>
      </xdr:nvSpPr>
      <xdr:spPr>
        <a:xfrm>
          <a:off x="2590800" y="4863179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1476</xdr:row>
      <xdr:rowOff>0</xdr:rowOff>
    </xdr:from>
    <xdr:ext cx="76200" cy="200025"/>
    <xdr:sp>
      <xdr:nvSpPr>
        <xdr:cNvPr id="455" name="TextBox 530"/>
        <xdr:cNvSpPr txBox="1">
          <a:spLocks noChangeArrowheads="1"/>
        </xdr:cNvSpPr>
      </xdr:nvSpPr>
      <xdr:spPr>
        <a:xfrm>
          <a:off x="2590800" y="4863179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1476</xdr:row>
      <xdr:rowOff>0</xdr:rowOff>
    </xdr:from>
    <xdr:ext cx="76200" cy="200025"/>
    <xdr:sp>
      <xdr:nvSpPr>
        <xdr:cNvPr id="456" name="TextBox 531"/>
        <xdr:cNvSpPr txBox="1">
          <a:spLocks noChangeArrowheads="1"/>
        </xdr:cNvSpPr>
      </xdr:nvSpPr>
      <xdr:spPr>
        <a:xfrm>
          <a:off x="2590800" y="4863179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1476</xdr:row>
      <xdr:rowOff>0</xdr:rowOff>
    </xdr:from>
    <xdr:ext cx="76200" cy="200025"/>
    <xdr:sp>
      <xdr:nvSpPr>
        <xdr:cNvPr id="457" name="TextBox 532"/>
        <xdr:cNvSpPr txBox="1">
          <a:spLocks noChangeArrowheads="1"/>
        </xdr:cNvSpPr>
      </xdr:nvSpPr>
      <xdr:spPr>
        <a:xfrm>
          <a:off x="2590800" y="4863179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1476</xdr:row>
      <xdr:rowOff>0</xdr:rowOff>
    </xdr:from>
    <xdr:ext cx="76200" cy="200025"/>
    <xdr:sp>
      <xdr:nvSpPr>
        <xdr:cNvPr id="458" name="TextBox 533"/>
        <xdr:cNvSpPr txBox="1">
          <a:spLocks noChangeArrowheads="1"/>
        </xdr:cNvSpPr>
      </xdr:nvSpPr>
      <xdr:spPr>
        <a:xfrm>
          <a:off x="2590800" y="4863179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1476</xdr:row>
      <xdr:rowOff>0</xdr:rowOff>
    </xdr:from>
    <xdr:ext cx="76200" cy="200025"/>
    <xdr:sp>
      <xdr:nvSpPr>
        <xdr:cNvPr id="459" name="TextBox 534"/>
        <xdr:cNvSpPr txBox="1">
          <a:spLocks noChangeArrowheads="1"/>
        </xdr:cNvSpPr>
      </xdr:nvSpPr>
      <xdr:spPr>
        <a:xfrm>
          <a:off x="2590800" y="4863179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1476</xdr:row>
      <xdr:rowOff>0</xdr:rowOff>
    </xdr:from>
    <xdr:ext cx="76200" cy="200025"/>
    <xdr:sp>
      <xdr:nvSpPr>
        <xdr:cNvPr id="460" name="TextBox 535"/>
        <xdr:cNvSpPr txBox="1">
          <a:spLocks noChangeArrowheads="1"/>
        </xdr:cNvSpPr>
      </xdr:nvSpPr>
      <xdr:spPr>
        <a:xfrm>
          <a:off x="2590800" y="4863179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1476</xdr:row>
      <xdr:rowOff>0</xdr:rowOff>
    </xdr:from>
    <xdr:ext cx="76200" cy="200025"/>
    <xdr:sp>
      <xdr:nvSpPr>
        <xdr:cNvPr id="461" name="TextBox 536"/>
        <xdr:cNvSpPr txBox="1">
          <a:spLocks noChangeArrowheads="1"/>
        </xdr:cNvSpPr>
      </xdr:nvSpPr>
      <xdr:spPr>
        <a:xfrm>
          <a:off x="2590800" y="4863179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1476</xdr:row>
      <xdr:rowOff>0</xdr:rowOff>
    </xdr:from>
    <xdr:ext cx="76200" cy="200025"/>
    <xdr:sp>
      <xdr:nvSpPr>
        <xdr:cNvPr id="462" name="TextBox 537"/>
        <xdr:cNvSpPr txBox="1">
          <a:spLocks noChangeArrowheads="1"/>
        </xdr:cNvSpPr>
      </xdr:nvSpPr>
      <xdr:spPr>
        <a:xfrm>
          <a:off x="2590800" y="4863179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1476</xdr:row>
      <xdr:rowOff>0</xdr:rowOff>
    </xdr:from>
    <xdr:ext cx="76200" cy="200025"/>
    <xdr:sp>
      <xdr:nvSpPr>
        <xdr:cNvPr id="463" name="TextBox 538"/>
        <xdr:cNvSpPr txBox="1">
          <a:spLocks noChangeArrowheads="1"/>
        </xdr:cNvSpPr>
      </xdr:nvSpPr>
      <xdr:spPr>
        <a:xfrm>
          <a:off x="2590800" y="4863179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1476</xdr:row>
      <xdr:rowOff>0</xdr:rowOff>
    </xdr:from>
    <xdr:ext cx="76200" cy="200025"/>
    <xdr:sp>
      <xdr:nvSpPr>
        <xdr:cNvPr id="464" name="TextBox 539"/>
        <xdr:cNvSpPr txBox="1">
          <a:spLocks noChangeArrowheads="1"/>
        </xdr:cNvSpPr>
      </xdr:nvSpPr>
      <xdr:spPr>
        <a:xfrm>
          <a:off x="2590800" y="4863179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1476</xdr:row>
      <xdr:rowOff>0</xdr:rowOff>
    </xdr:from>
    <xdr:ext cx="76200" cy="200025"/>
    <xdr:sp>
      <xdr:nvSpPr>
        <xdr:cNvPr id="465" name="TextBox 540"/>
        <xdr:cNvSpPr txBox="1">
          <a:spLocks noChangeArrowheads="1"/>
        </xdr:cNvSpPr>
      </xdr:nvSpPr>
      <xdr:spPr>
        <a:xfrm>
          <a:off x="2590800" y="4863179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1476</xdr:row>
      <xdr:rowOff>0</xdr:rowOff>
    </xdr:from>
    <xdr:ext cx="76200" cy="200025"/>
    <xdr:sp>
      <xdr:nvSpPr>
        <xdr:cNvPr id="466" name="TextBox 541"/>
        <xdr:cNvSpPr txBox="1">
          <a:spLocks noChangeArrowheads="1"/>
        </xdr:cNvSpPr>
      </xdr:nvSpPr>
      <xdr:spPr>
        <a:xfrm>
          <a:off x="2590800" y="4863179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1476</xdr:row>
      <xdr:rowOff>0</xdr:rowOff>
    </xdr:from>
    <xdr:ext cx="76200" cy="200025"/>
    <xdr:sp>
      <xdr:nvSpPr>
        <xdr:cNvPr id="467" name="TextBox 542"/>
        <xdr:cNvSpPr txBox="1">
          <a:spLocks noChangeArrowheads="1"/>
        </xdr:cNvSpPr>
      </xdr:nvSpPr>
      <xdr:spPr>
        <a:xfrm>
          <a:off x="2590800" y="4863179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1476</xdr:row>
      <xdr:rowOff>0</xdr:rowOff>
    </xdr:from>
    <xdr:ext cx="76200" cy="200025"/>
    <xdr:sp>
      <xdr:nvSpPr>
        <xdr:cNvPr id="468" name="TextBox 543"/>
        <xdr:cNvSpPr txBox="1">
          <a:spLocks noChangeArrowheads="1"/>
        </xdr:cNvSpPr>
      </xdr:nvSpPr>
      <xdr:spPr>
        <a:xfrm>
          <a:off x="2590800" y="4863179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1589</xdr:row>
      <xdr:rowOff>0</xdr:rowOff>
    </xdr:from>
    <xdr:ext cx="76200" cy="190500"/>
    <xdr:sp>
      <xdr:nvSpPr>
        <xdr:cNvPr id="469" name="TextBox 544"/>
        <xdr:cNvSpPr txBox="1">
          <a:spLocks noChangeArrowheads="1"/>
        </xdr:cNvSpPr>
      </xdr:nvSpPr>
      <xdr:spPr>
        <a:xfrm>
          <a:off x="8391525" y="535771725"/>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1589</xdr:row>
      <xdr:rowOff>0</xdr:rowOff>
    </xdr:from>
    <xdr:ext cx="76200" cy="190500"/>
    <xdr:sp>
      <xdr:nvSpPr>
        <xdr:cNvPr id="470" name="TextBox 545"/>
        <xdr:cNvSpPr txBox="1">
          <a:spLocks noChangeArrowheads="1"/>
        </xdr:cNvSpPr>
      </xdr:nvSpPr>
      <xdr:spPr>
        <a:xfrm>
          <a:off x="8391525" y="535771725"/>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1589</xdr:row>
      <xdr:rowOff>0</xdr:rowOff>
    </xdr:from>
    <xdr:ext cx="76200" cy="190500"/>
    <xdr:sp>
      <xdr:nvSpPr>
        <xdr:cNvPr id="471" name="TextBox 546"/>
        <xdr:cNvSpPr txBox="1">
          <a:spLocks noChangeArrowheads="1"/>
        </xdr:cNvSpPr>
      </xdr:nvSpPr>
      <xdr:spPr>
        <a:xfrm>
          <a:off x="8391525" y="535771725"/>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1589</xdr:row>
      <xdr:rowOff>0</xdr:rowOff>
    </xdr:from>
    <xdr:ext cx="76200" cy="190500"/>
    <xdr:sp>
      <xdr:nvSpPr>
        <xdr:cNvPr id="472" name="TextBox 547"/>
        <xdr:cNvSpPr txBox="1">
          <a:spLocks noChangeArrowheads="1"/>
        </xdr:cNvSpPr>
      </xdr:nvSpPr>
      <xdr:spPr>
        <a:xfrm>
          <a:off x="8391525" y="535771725"/>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1589</xdr:row>
      <xdr:rowOff>0</xdr:rowOff>
    </xdr:from>
    <xdr:ext cx="76200" cy="190500"/>
    <xdr:sp>
      <xdr:nvSpPr>
        <xdr:cNvPr id="473" name="TextBox 548"/>
        <xdr:cNvSpPr txBox="1">
          <a:spLocks noChangeArrowheads="1"/>
        </xdr:cNvSpPr>
      </xdr:nvSpPr>
      <xdr:spPr>
        <a:xfrm>
          <a:off x="8391525" y="535771725"/>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0</xdr:colOff>
      <xdr:row>1607</xdr:row>
      <xdr:rowOff>0</xdr:rowOff>
    </xdr:from>
    <xdr:to>
      <xdr:col>4</xdr:col>
      <xdr:colOff>57150</xdr:colOff>
      <xdr:row>1607</xdr:row>
      <xdr:rowOff>0</xdr:rowOff>
    </xdr:to>
    <xdr:sp>
      <xdr:nvSpPr>
        <xdr:cNvPr id="474" name="TextBox 549"/>
        <xdr:cNvSpPr txBox="1">
          <a:spLocks noChangeArrowheads="1"/>
        </xdr:cNvSpPr>
      </xdr:nvSpPr>
      <xdr:spPr>
        <a:xfrm>
          <a:off x="6391275" y="539867475"/>
          <a:ext cx="1371600" cy="0"/>
        </a:xfrm>
        <a:prstGeom prst="rect">
          <a:avLst/>
        </a:prstGeom>
        <a:solidFill>
          <a:srgbClr val="FFFFFF">
            <a:alpha val="49000"/>
          </a:srgbClr>
        </a:solidFill>
        <a:ln w="9525" cmpd="sng">
          <a:noFill/>
        </a:ln>
      </xdr:spPr>
      <xdr:txBody>
        <a:bodyPr vertOverflow="clip" wrap="square"/>
        <a:p>
          <a:pPr algn="l">
            <a:defRPr/>
          </a:pPr>
          <a:r>
            <a:rPr lang="en-US" cap="none" sz="2400" b="0" i="0" u="none" baseline="0">
              <a:latin typeface="ＭＳ Ｐゴシック"/>
              <a:ea typeface="ＭＳ Ｐゴシック"/>
              <a:cs typeface="ＭＳ Ｐゴシック"/>
            </a:rPr>
            <a:t>昨年度の例</a:t>
          </a:r>
        </a:p>
      </xdr:txBody>
    </xdr:sp>
    <xdr:clientData/>
  </xdr:twoCellAnchor>
  <xdr:oneCellAnchor>
    <xdr:from>
      <xdr:col>0</xdr:col>
      <xdr:colOff>2590800</xdr:colOff>
      <xdr:row>1607</xdr:row>
      <xdr:rowOff>0</xdr:rowOff>
    </xdr:from>
    <xdr:ext cx="76200" cy="200025"/>
    <xdr:sp>
      <xdr:nvSpPr>
        <xdr:cNvPr id="475" name="TextBox 550"/>
        <xdr:cNvSpPr txBox="1">
          <a:spLocks noChangeArrowheads="1"/>
        </xdr:cNvSpPr>
      </xdr:nvSpPr>
      <xdr:spPr>
        <a:xfrm>
          <a:off x="2590800" y="5398674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1607</xdr:row>
      <xdr:rowOff>0</xdr:rowOff>
    </xdr:from>
    <xdr:ext cx="76200" cy="200025"/>
    <xdr:sp>
      <xdr:nvSpPr>
        <xdr:cNvPr id="476" name="TextBox 551"/>
        <xdr:cNvSpPr txBox="1">
          <a:spLocks noChangeArrowheads="1"/>
        </xdr:cNvSpPr>
      </xdr:nvSpPr>
      <xdr:spPr>
        <a:xfrm>
          <a:off x="2590800" y="5398674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1607</xdr:row>
      <xdr:rowOff>0</xdr:rowOff>
    </xdr:from>
    <xdr:ext cx="76200" cy="200025"/>
    <xdr:sp>
      <xdr:nvSpPr>
        <xdr:cNvPr id="477" name="TextBox 552"/>
        <xdr:cNvSpPr txBox="1">
          <a:spLocks noChangeArrowheads="1"/>
        </xdr:cNvSpPr>
      </xdr:nvSpPr>
      <xdr:spPr>
        <a:xfrm>
          <a:off x="2590800" y="5398674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1607</xdr:row>
      <xdr:rowOff>0</xdr:rowOff>
    </xdr:from>
    <xdr:ext cx="76200" cy="200025"/>
    <xdr:sp>
      <xdr:nvSpPr>
        <xdr:cNvPr id="478" name="TextBox 553"/>
        <xdr:cNvSpPr txBox="1">
          <a:spLocks noChangeArrowheads="1"/>
        </xdr:cNvSpPr>
      </xdr:nvSpPr>
      <xdr:spPr>
        <a:xfrm>
          <a:off x="2590800" y="5398674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1607</xdr:row>
      <xdr:rowOff>0</xdr:rowOff>
    </xdr:from>
    <xdr:ext cx="76200" cy="200025"/>
    <xdr:sp>
      <xdr:nvSpPr>
        <xdr:cNvPr id="479" name="TextBox 554"/>
        <xdr:cNvSpPr txBox="1">
          <a:spLocks noChangeArrowheads="1"/>
        </xdr:cNvSpPr>
      </xdr:nvSpPr>
      <xdr:spPr>
        <a:xfrm>
          <a:off x="2590800" y="5398674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1607</xdr:row>
      <xdr:rowOff>0</xdr:rowOff>
    </xdr:from>
    <xdr:ext cx="76200" cy="200025"/>
    <xdr:sp>
      <xdr:nvSpPr>
        <xdr:cNvPr id="480" name="TextBox 555"/>
        <xdr:cNvSpPr txBox="1">
          <a:spLocks noChangeArrowheads="1"/>
        </xdr:cNvSpPr>
      </xdr:nvSpPr>
      <xdr:spPr>
        <a:xfrm>
          <a:off x="2590800" y="5398674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1607</xdr:row>
      <xdr:rowOff>0</xdr:rowOff>
    </xdr:from>
    <xdr:ext cx="76200" cy="200025"/>
    <xdr:sp>
      <xdr:nvSpPr>
        <xdr:cNvPr id="481" name="TextBox 556"/>
        <xdr:cNvSpPr txBox="1">
          <a:spLocks noChangeArrowheads="1"/>
        </xdr:cNvSpPr>
      </xdr:nvSpPr>
      <xdr:spPr>
        <a:xfrm>
          <a:off x="2590800" y="5398674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1607</xdr:row>
      <xdr:rowOff>0</xdr:rowOff>
    </xdr:from>
    <xdr:ext cx="76200" cy="200025"/>
    <xdr:sp>
      <xdr:nvSpPr>
        <xdr:cNvPr id="482" name="TextBox 557"/>
        <xdr:cNvSpPr txBox="1">
          <a:spLocks noChangeArrowheads="1"/>
        </xdr:cNvSpPr>
      </xdr:nvSpPr>
      <xdr:spPr>
        <a:xfrm>
          <a:off x="2590800" y="5398674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1607</xdr:row>
      <xdr:rowOff>0</xdr:rowOff>
    </xdr:from>
    <xdr:ext cx="76200" cy="200025"/>
    <xdr:sp>
      <xdr:nvSpPr>
        <xdr:cNvPr id="483" name="TextBox 558"/>
        <xdr:cNvSpPr txBox="1">
          <a:spLocks noChangeArrowheads="1"/>
        </xdr:cNvSpPr>
      </xdr:nvSpPr>
      <xdr:spPr>
        <a:xfrm>
          <a:off x="2590800" y="5398674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1607</xdr:row>
      <xdr:rowOff>0</xdr:rowOff>
    </xdr:from>
    <xdr:ext cx="76200" cy="200025"/>
    <xdr:sp>
      <xdr:nvSpPr>
        <xdr:cNvPr id="484" name="TextBox 559"/>
        <xdr:cNvSpPr txBox="1">
          <a:spLocks noChangeArrowheads="1"/>
        </xdr:cNvSpPr>
      </xdr:nvSpPr>
      <xdr:spPr>
        <a:xfrm>
          <a:off x="2590800" y="5398674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1607</xdr:row>
      <xdr:rowOff>0</xdr:rowOff>
    </xdr:from>
    <xdr:ext cx="76200" cy="200025"/>
    <xdr:sp>
      <xdr:nvSpPr>
        <xdr:cNvPr id="485" name="TextBox 560"/>
        <xdr:cNvSpPr txBox="1">
          <a:spLocks noChangeArrowheads="1"/>
        </xdr:cNvSpPr>
      </xdr:nvSpPr>
      <xdr:spPr>
        <a:xfrm>
          <a:off x="2590800" y="5398674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1607</xdr:row>
      <xdr:rowOff>0</xdr:rowOff>
    </xdr:from>
    <xdr:ext cx="76200" cy="200025"/>
    <xdr:sp>
      <xdr:nvSpPr>
        <xdr:cNvPr id="486" name="TextBox 561"/>
        <xdr:cNvSpPr txBox="1">
          <a:spLocks noChangeArrowheads="1"/>
        </xdr:cNvSpPr>
      </xdr:nvSpPr>
      <xdr:spPr>
        <a:xfrm>
          <a:off x="2590800" y="5398674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1607</xdr:row>
      <xdr:rowOff>0</xdr:rowOff>
    </xdr:from>
    <xdr:ext cx="76200" cy="200025"/>
    <xdr:sp>
      <xdr:nvSpPr>
        <xdr:cNvPr id="487" name="TextBox 562"/>
        <xdr:cNvSpPr txBox="1">
          <a:spLocks noChangeArrowheads="1"/>
        </xdr:cNvSpPr>
      </xdr:nvSpPr>
      <xdr:spPr>
        <a:xfrm>
          <a:off x="2590800" y="5398674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1607</xdr:row>
      <xdr:rowOff>0</xdr:rowOff>
    </xdr:from>
    <xdr:ext cx="76200" cy="200025"/>
    <xdr:sp>
      <xdr:nvSpPr>
        <xdr:cNvPr id="488" name="TextBox 563"/>
        <xdr:cNvSpPr txBox="1">
          <a:spLocks noChangeArrowheads="1"/>
        </xdr:cNvSpPr>
      </xdr:nvSpPr>
      <xdr:spPr>
        <a:xfrm>
          <a:off x="2590800" y="5398674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1607</xdr:row>
      <xdr:rowOff>0</xdr:rowOff>
    </xdr:from>
    <xdr:ext cx="76200" cy="200025"/>
    <xdr:sp>
      <xdr:nvSpPr>
        <xdr:cNvPr id="489" name="TextBox 564"/>
        <xdr:cNvSpPr txBox="1">
          <a:spLocks noChangeArrowheads="1"/>
        </xdr:cNvSpPr>
      </xdr:nvSpPr>
      <xdr:spPr>
        <a:xfrm>
          <a:off x="2590800" y="5398674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1607</xdr:row>
      <xdr:rowOff>0</xdr:rowOff>
    </xdr:from>
    <xdr:ext cx="76200" cy="200025"/>
    <xdr:sp>
      <xdr:nvSpPr>
        <xdr:cNvPr id="490" name="TextBox 565"/>
        <xdr:cNvSpPr txBox="1">
          <a:spLocks noChangeArrowheads="1"/>
        </xdr:cNvSpPr>
      </xdr:nvSpPr>
      <xdr:spPr>
        <a:xfrm>
          <a:off x="2590800" y="5398674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1607</xdr:row>
      <xdr:rowOff>0</xdr:rowOff>
    </xdr:from>
    <xdr:ext cx="76200" cy="200025"/>
    <xdr:sp>
      <xdr:nvSpPr>
        <xdr:cNvPr id="491" name="TextBox 566"/>
        <xdr:cNvSpPr txBox="1">
          <a:spLocks noChangeArrowheads="1"/>
        </xdr:cNvSpPr>
      </xdr:nvSpPr>
      <xdr:spPr>
        <a:xfrm>
          <a:off x="2590800" y="5398674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1607</xdr:row>
      <xdr:rowOff>0</xdr:rowOff>
    </xdr:from>
    <xdr:ext cx="76200" cy="200025"/>
    <xdr:sp>
      <xdr:nvSpPr>
        <xdr:cNvPr id="492" name="TextBox 567"/>
        <xdr:cNvSpPr txBox="1">
          <a:spLocks noChangeArrowheads="1"/>
        </xdr:cNvSpPr>
      </xdr:nvSpPr>
      <xdr:spPr>
        <a:xfrm>
          <a:off x="2590800" y="5398674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1715</xdr:row>
      <xdr:rowOff>0</xdr:rowOff>
    </xdr:from>
    <xdr:ext cx="76200" cy="200025"/>
    <xdr:sp>
      <xdr:nvSpPr>
        <xdr:cNvPr id="493" name="TextBox 568"/>
        <xdr:cNvSpPr txBox="1">
          <a:spLocks noChangeArrowheads="1"/>
        </xdr:cNvSpPr>
      </xdr:nvSpPr>
      <xdr:spPr>
        <a:xfrm>
          <a:off x="8391525" y="59089290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1715</xdr:row>
      <xdr:rowOff>0</xdr:rowOff>
    </xdr:from>
    <xdr:ext cx="76200" cy="200025"/>
    <xdr:sp>
      <xdr:nvSpPr>
        <xdr:cNvPr id="494" name="TextBox 569"/>
        <xdr:cNvSpPr txBox="1">
          <a:spLocks noChangeArrowheads="1"/>
        </xdr:cNvSpPr>
      </xdr:nvSpPr>
      <xdr:spPr>
        <a:xfrm>
          <a:off x="8391525" y="59089290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1715</xdr:row>
      <xdr:rowOff>0</xdr:rowOff>
    </xdr:from>
    <xdr:ext cx="76200" cy="200025"/>
    <xdr:sp>
      <xdr:nvSpPr>
        <xdr:cNvPr id="495" name="TextBox 570"/>
        <xdr:cNvSpPr txBox="1">
          <a:spLocks noChangeArrowheads="1"/>
        </xdr:cNvSpPr>
      </xdr:nvSpPr>
      <xdr:spPr>
        <a:xfrm>
          <a:off x="8391525" y="59089290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1715</xdr:row>
      <xdr:rowOff>0</xdr:rowOff>
    </xdr:from>
    <xdr:ext cx="76200" cy="200025"/>
    <xdr:sp>
      <xdr:nvSpPr>
        <xdr:cNvPr id="496" name="TextBox 571"/>
        <xdr:cNvSpPr txBox="1">
          <a:spLocks noChangeArrowheads="1"/>
        </xdr:cNvSpPr>
      </xdr:nvSpPr>
      <xdr:spPr>
        <a:xfrm>
          <a:off x="8391525" y="59089290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1715</xdr:row>
      <xdr:rowOff>0</xdr:rowOff>
    </xdr:from>
    <xdr:ext cx="76200" cy="200025"/>
    <xdr:sp>
      <xdr:nvSpPr>
        <xdr:cNvPr id="497" name="TextBox 572"/>
        <xdr:cNvSpPr txBox="1">
          <a:spLocks noChangeArrowheads="1"/>
        </xdr:cNvSpPr>
      </xdr:nvSpPr>
      <xdr:spPr>
        <a:xfrm>
          <a:off x="8391525" y="59089290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0</xdr:colOff>
      <xdr:row>1720</xdr:row>
      <xdr:rowOff>0</xdr:rowOff>
    </xdr:from>
    <xdr:to>
      <xdr:col>4</xdr:col>
      <xdr:colOff>57150</xdr:colOff>
      <xdr:row>1720</xdr:row>
      <xdr:rowOff>0</xdr:rowOff>
    </xdr:to>
    <xdr:sp>
      <xdr:nvSpPr>
        <xdr:cNvPr id="498" name="TextBox 573"/>
        <xdr:cNvSpPr txBox="1">
          <a:spLocks noChangeArrowheads="1"/>
        </xdr:cNvSpPr>
      </xdr:nvSpPr>
      <xdr:spPr>
        <a:xfrm>
          <a:off x="6391275" y="592197825"/>
          <a:ext cx="1371600" cy="0"/>
        </a:xfrm>
        <a:prstGeom prst="rect">
          <a:avLst/>
        </a:prstGeom>
        <a:solidFill>
          <a:srgbClr val="FFFFFF">
            <a:alpha val="49000"/>
          </a:srgbClr>
        </a:solidFill>
        <a:ln w="9525" cmpd="sng">
          <a:noFill/>
        </a:ln>
      </xdr:spPr>
      <xdr:txBody>
        <a:bodyPr vertOverflow="clip" wrap="square"/>
        <a:p>
          <a:pPr algn="l">
            <a:defRPr/>
          </a:pPr>
          <a:r>
            <a:rPr lang="en-US" cap="none" sz="2400" b="0" i="0" u="none" baseline="0">
              <a:latin typeface="ＭＳ Ｐゴシック"/>
              <a:ea typeface="ＭＳ Ｐゴシック"/>
              <a:cs typeface="ＭＳ Ｐゴシック"/>
            </a:rPr>
            <a:t>昨年度の例</a:t>
          </a:r>
        </a:p>
      </xdr:txBody>
    </xdr:sp>
    <xdr:clientData/>
  </xdr:twoCellAnchor>
  <xdr:oneCellAnchor>
    <xdr:from>
      <xdr:col>0</xdr:col>
      <xdr:colOff>2590800</xdr:colOff>
      <xdr:row>1720</xdr:row>
      <xdr:rowOff>0</xdr:rowOff>
    </xdr:from>
    <xdr:ext cx="76200" cy="200025"/>
    <xdr:sp>
      <xdr:nvSpPr>
        <xdr:cNvPr id="499" name="TextBox 574"/>
        <xdr:cNvSpPr txBox="1">
          <a:spLocks noChangeArrowheads="1"/>
        </xdr:cNvSpPr>
      </xdr:nvSpPr>
      <xdr:spPr>
        <a:xfrm>
          <a:off x="2590800" y="5921978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1720</xdr:row>
      <xdr:rowOff>0</xdr:rowOff>
    </xdr:from>
    <xdr:ext cx="76200" cy="200025"/>
    <xdr:sp>
      <xdr:nvSpPr>
        <xdr:cNvPr id="500" name="TextBox 575"/>
        <xdr:cNvSpPr txBox="1">
          <a:spLocks noChangeArrowheads="1"/>
        </xdr:cNvSpPr>
      </xdr:nvSpPr>
      <xdr:spPr>
        <a:xfrm>
          <a:off x="2590800" y="5921978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1720</xdr:row>
      <xdr:rowOff>0</xdr:rowOff>
    </xdr:from>
    <xdr:ext cx="76200" cy="200025"/>
    <xdr:sp>
      <xdr:nvSpPr>
        <xdr:cNvPr id="501" name="TextBox 576"/>
        <xdr:cNvSpPr txBox="1">
          <a:spLocks noChangeArrowheads="1"/>
        </xdr:cNvSpPr>
      </xdr:nvSpPr>
      <xdr:spPr>
        <a:xfrm>
          <a:off x="2590800" y="5921978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1720</xdr:row>
      <xdr:rowOff>0</xdr:rowOff>
    </xdr:from>
    <xdr:ext cx="76200" cy="200025"/>
    <xdr:sp>
      <xdr:nvSpPr>
        <xdr:cNvPr id="502" name="TextBox 577"/>
        <xdr:cNvSpPr txBox="1">
          <a:spLocks noChangeArrowheads="1"/>
        </xdr:cNvSpPr>
      </xdr:nvSpPr>
      <xdr:spPr>
        <a:xfrm>
          <a:off x="2590800" y="5921978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1720</xdr:row>
      <xdr:rowOff>0</xdr:rowOff>
    </xdr:from>
    <xdr:ext cx="76200" cy="200025"/>
    <xdr:sp>
      <xdr:nvSpPr>
        <xdr:cNvPr id="503" name="TextBox 578"/>
        <xdr:cNvSpPr txBox="1">
          <a:spLocks noChangeArrowheads="1"/>
        </xdr:cNvSpPr>
      </xdr:nvSpPr>
      <xdr:spPr>
        <a:xfrm>
          <a:off x="2590800" y="5921978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1720</xdr:row>
      <xdr:rowOff>0</xdr:rowOff>
    </xdr:from>
    <xdr:ext cx="76200" cy="200025"/>
    <xdr:sp>
      <xdr:nvSpPr>
        <xdr:cNvPr id="504" name="TextBox 579"/>
        <xdr:cNvSpPr txBox="1">
          <a:spLocks noChangeArrowheads="1"/>
        </xdr:cNvSpPr>
      </xdr:nvSpPr>
      <xdr:spPr>
        <a:xfrm>
          <a:off x="2590800" y="5921978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1720</xdr:row>
      <xdr:rowOff>0</xdr:rowOff>
    </xdr:from>
    <xdr:ext cx="76200" cy="200025"/>
    <xdr:sp>
      <xdr:nvSpPr>
        <xdr:cNvPr id="505" name="TextBox 580"/>
        <xdr:cNvSpPr txBox="1">
          <a:spLocks noChangeArrowheads="1"/>
        </xdr:cNvSpPr>
      </xdr:nvSpPr>
      <xdr:spPr>
        <a:xfrm>
          <a:off x="2590800" y="5921978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1720</xdr:row>
      <xdr:rowOff>0</xdr:rowOff>
    </xdr:from>
    <xdr:ext cx="76200" cy="200025"/>
    <xdr:sp>
      <xdr:nvSpPr>
        <xdr:cNvPr id="506" name="TextBox 581"/>
        <xdr:cNvSpPr txBox="1">
          <a:spLocks noChangeArrowheads="1"/>
        </xdr:cNvSpPr>
      </xdr:nvSpPr>
      <xdr:spPr>
        <a:xfrm>
          <a:off x="2590800" y="5921978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1720</xdr:row>
      <xdr:rowOff>0</xdr:rowOff>
    </xdr:from>
    <xdr:ext cx="76200" cy="200025"/>
    <xdr:sp>
      <xdr:nvSpPr>
        <xdr:cNvPr id="507" name="TextBox 582"/>
        <xdr:cNvSpPr txBox="1">
          <a:spLocks noChangeArrowheads="1"/>
        </xdr:cNvSpPr>
      </xdr:nvSpPr>
      <xdr:spPr>
        <a:xfrm>
          <a:off x="2590800" y="5921978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1720</xdr:row>
      <xdr:rowOff>0</xdr:rowOff>
    </xdr:from>
    <xdr:ext cx="76200" cy="200025"/>
    <xdr:sp>
      <xdr:nvSpPr>
        <xdr:cNvPr id="508" name="TextBox 583"/>
        <xdr:cNvSpPr txBox="1">
          <a:spLocks noChangeArrowheads="1"/>
        </xdr:cNvSpPr>
      </xdr:nvSpPr>
      <xdr:spPr>
        <a:xfrm>
          <a:off x="2590800" y="5921978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1720</xdr:row>
      <xdr:rowOff>0</xdr:rowOff>
    </xdr:from>
    <xdr:ext cx="76200" cy="200025"/>
    <xdr:sp>
      <xdr:nvSpPr>
        <xdr:cNvPr id="509" name="TextBox 584"/>
        <xdr:cNvSpPr txBox="1">
          <a:spLocks noChangeArrowheads="1"/>
        </xdr:cNvSpPr>
      </xdr:nvSpPr>
      <xdr:spPr>
        <a:xfrm>
          <a:off x="2590800" y="5921978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1720</xdr:row>
      <xdr:rowOff>0</xdr:rowOff>
    </xdr:from>
    <xdr:ext cx="76200" cy="200025"/>
    <xdr:sp>
      <xdr:nvSpPr>
        <xdr:cNvPr id="510" name="TextBox 585"/>
        <xdr:cNvSpPr txBox="1">
          <a:spLocks noChangeArrowheads="1"/>
        </xdr:cNvSpPr>
      </xdr:nvSpPr>
      <xdr:spPr>
        <a:xfrm>
          <a:off x="2590800" y="5921978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1720</xdr:row>
      <xdr:rowOff>0</xdr:rowOff>
    </xdr:from>
    <xdr:ext cx="76200" cy="200025"/>
    <xdr:sp>
      <xdr:nvSpPr>
        <xdr:cNvPr id="511" name="TextBox 586"/>
        <xdr:cNvSpPr txBox="1">
          <a:spLocks noChangeArrowheads="1"/>
        </xdr:cNvSpPr>
      </xdr:nvSpPr>
      <xdr:spPr>
        <a:xfrm>
          <a:off x="2590800" y="5921978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1720</xdr:row>
      <xdr:rowOff>0</xdr:rowOff>
    </xdr:from>
    <xdr:ext cx="76200" cy="200025"/>
    <xdr:sp>
      <xdr:nvSpPr>
        <xdr:cNvPr id="512" name="TextBox 587"/>
        <xdr:cNvSpPr txBox="1">
          <a:spLocks noChangeArrowheads="1"/>
        </xdr:cNvSpPr>
      </xdr:nvSpPr>
      <xdr:spPr>
        <a:xfrm>
          <a:off x="2590800" y="5921978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1720</xdr:row>
      <xdr:rowOff>0</xdr:rowOff>
    </xdr:from>
    <xdr:ext cx="76200" cy="200025"/>
    <xdr:sp>
      <xdr:nvSpPr>
        <xdr:cNvPr id="513" name="TextBox 588"/>
        <xdr:cNvSpPr txBox="1">
          <a:spLocks noChangeArrowheads="1"/>
        </xdr:cNvSpPr>
      </xdr:nvSpPr>
      <xdr:spPr>
        <a:xfrm>
          <a:off x="2590800" y="5921978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1720</xdr:row>
      <xdr:rowOff>0</xdr:rowOff>
    </xdr:from>
    <xdr:ext cx="76200" cy="200025"/>
    <xdr:sp>
      <xdr:nvSpPr>
        <xdr:cNvPr id="514" name="TextBox 589"/>
        <xdr:cNvSpPr txBox="1">
          <a:spLocks noChangeArrowheads="1"/>
        </xdr:cNvSpPr>
      </xdr:nvSpPr>
      <xdr:spPr>
        <a:xfrm>
          <a:off x="2590800" y="5921978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1720</xdr:row>
      <xdr:rowOff>0</xdr:rowOff>
    </xdr:from>
    <xdr:ext cx="76200" cy="200025"/>
    <xdr:sp>
      <xdr:nvSpPr>
        <xdr:cNvPr id="515" name="TextBox 590"/>
        <xdr:cNvSpPr txBox="1">
          <a:spLocks noChangeArrowheads="1"/>
        </xdr:cNvSpPr>
      </xdr:nvSpPr>
      <xdr:spPr>
        <a:xfrm>
          <a:off x="2590800" y="5921978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1720</xdr:row>
      <xdr:rowOff>0</xdr:rowOff>
    </xdr:from>
    <xdr:ext cx="76200" cy="200025"/>
    <xdr:sp>
      <xdr:nvSpPr>
        <xdr:cNvPr id="516" name="TextBox 591"/>
        <xdr:cNvSpPr txBox="1">
          <a:spLocks noChangeArrowheads="1"/>
        </xdr:cNvSpPr>
      </xdr:nvSpPr>
      <xdr:spPr>
        <a:xfrm>
          <a:off x="2590800" y="5921978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266700</xdr:colOff>
      <xdr:row>1751</xdr:row>
      <xdr:rowOff>0</xdr:rowOff>
    </xdr:from>
    <xdr:ext cx="76200" cy="200025"/>
    <xdr:sp>
      <xdr:nvSpPr>
        <xdr:cNvPr id="517" name="TextBox 592"/>
        <xdr:cNvSpPr txBox="1">
          <a:spLocks noChangeArrowheads="1"/>
        </xdr:cNvSpPr>
      </xdr:nvSpPr>
      <xdr:spPr>
        <a:xfrm>
          <a:off x="4352925" y="5973889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266700</xdr:colOff>
      <xdr:row>1753</xdr:row>
      <xdr:rowOff>0</xdr:rowOff>
    </xdr:from>
    <xdr:ext cx="76200" cy="200025"/>
    <xdr:sp>
      <xdr:nvSpPr>
        <xdr:cNvPr id="518" name="TextBox 593"/>
        <xdr:cNvSpPr txBox="1">
          <a:spLocks noChangeArrowheads="1"/>
        </xdr:cNvSpPr>
      </xdr:nvSpPr>
      <xdr:spPr>
        <a:xfrm>
          <a:off x="4352925" y="5980271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4</xdr:row>
      <xdr:rowOff>0</xdr:rowOff>
    </xdr:from>
    <xdr:ext cx="76200" cy="190500"/>
    <xdr:sp>
      <xdr:nvSpPr>
        <xdr:cNvPr id="519" name="TextBox 594"/>
        <xdr:cNvSpPr txBox="1">
          <a:spLocks noChangeArrowheads="1"/>
        </xdr:cNvSpPr>
      </xdr:nvSpPr>
      <xdr:spPr>
        <a:xfrm>
          <a:off x="8391525" y="504825"/>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4</xdr:row>
      <xdr:rowOff>0</xdr:rowOff>
    </xdr:from>
    <xdr:ext cx="76200" cy="190500"/>
    <xdr:sp>
      <xdr:nvSpPr>
        <xdr:cNvPr id="520" name="TextBox 595"/>
        <xdr:cNvSpPr txBox="1">
          <a:spLocks noChangeArrowheads="1"/>
        </xdr:cNvSpPr>
      </xdr:nvSpPr>
      <xdr:spPr>
        <a:xfrm>
          <a:off x="8391525" y="504825"/>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4</xdr:row>
      <xdr:rowOff>0</xdr:rowOff>
    </xdr:from>
    <xdr:ext cx="76200" cy="190500"/>
    <xdr:sp>
      <xdr:nvSpPr>
        <xdr:cNvPr id="521" name="TextBox 596"/>
        <xdr:cNvSpPr txBox="1">
          <a:spLocks noChangeArrowheads="1"/>
        </xdr:cNvSpPr>
      </xdr:nvSpPr>
      <xdr:spPr>
        <a:xfrm>
          <a:off x="8391525" y="504825"/>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4</xdr:row>
      <xdr:rowOff>0</xdr:rowOff>
    </xdr:from>
    <xdr:ext cx="76200" cy="190500"/>
    <xdr:sp>
      <xdr:nvSpPr>
        <xdr:cNvPr id="522" name="TextBox 597"/>
        <xdr:cNvSpPr txBox="1">
          <a:spLocks noChangeArrowheads="1"/>
        </xdr:cNvSpPr>
      </xdr:nvSpPr>
      <xdr:spPr>
        <a:xfrm>
          <a:off x="8391525" y="504825"/>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685800</xdr:colOff>
      <xdr:row>4</xdr:row>
      <xdr:rowOff>0</xdr:rowOff>
    </xdr:from>
    <xdr:ext cx="76200" cy="190500"/>
    <xdr:sp>
      <xdr:nvSpPr>
        <xdr:cNvPr id="523" name="TextBox 598"/>
        <xdr:cNvSpPr txBox="1">
          <a:spLocks noChangeArrowheads="1"/>
        </xdr:cNvSpPr>
      </xdr:nvSpPr>
      <xdr:spPr>
        <a:xfrm>
          <a:off x="8391525" y="504825"/>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557</xdr:row>
      <xdr:rowOff>0</xdr:rowOff>
    </xdr:from>
    <xdr:ext cx="76200" cy="200025"/>
    <xdr:sp>
      <xdr:nvSpPr>
        <xdr:cNvPr id="524" name="TextBox 599"/>
        <xdr:cNvSpPr txBox="1">
          <a:spLocks noChangeArrowheads="1"/>
        </xdr:cNvSpPr>
      </xdr:nvSpPr>
      <xdr:spPr>
        <a:xfrm>
          <a:off x="2590800" y="1819179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557</xdr:row>
      <xdr:rowOff>0</xdr:rowOff>
    </xdr:from>
    <xdr:ext cx="76200" cy="200025"/>
    <xdr:sp>
      <xdr:nvSpPr>
        <xdr:cNvPr id="525" name="TextBox 600"/>
        <xdr:cNvSpPr txBox="1">
          <a:spLocks noChangeArrowheads="1"/>
        </xdr:cNvSpPr>
      </xdr:nvSpPr>
      <xdr:spPr>
        <a:xfrm>
          <a:off x="2590800" y="1819179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557</xdr:row>
      <xdr:rowOff>0</xdr:rowOff>
    </xdr:from>
    <xdr:ext cx="76200" cy="200025"/>
    <xdr:sp>
      <xdr:nvSpPr>
        <xdr:cNvPr id="526" name="TextBox 601"/>
        <xdr:cNvSpPr txBox="1">
          <a:spLocks noChangeArrowheads="1"/>
        </xdr:cNvSpPr>
      </xdr:nvSpPr>
      <xdr:spPr>
        <a:xfrm>
          <a:off x="2590800" y="1819179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557</xdr:row>
      <xdr:rowOff>0</xdr:rowOff>
    </xdr:from>
    <xdr:ext cx="76200" cy="200025"/>
    <xdr:sp>
      <xdr:nvSpPr>
        <xdr:cNvPr id="527" name="TextBox 602"/>
        <xdr:cNvSpPr txBox="1">
          <a:spLocks noChangeArrowheads="1"/>
        </xdr:cNvSpPr>
      </xdr:nvSpPr>
      <xdr:spPr>
        <a:xfrm>
          <a:off x="2590800" y="1819179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557</xdr:row>
      <xdr:rowOff>0</xdr:rowOff>
    </xdr:from>
    <xdr:ext cx="76200" cy="200025"/>
    <xdr:sp>
      <xdr:nvSpPr>
        <xdr:cNvPr id="528" name="TextBox 603"/>
        <xdr:cNvSpPr txBox="1">
          <a:spLocks noChangeArrowheads="1"/>
        </xdr:cNvSpPr>
      </xdr:nvSpPr>
      <xdr:spPr>
        <a:xfrm>
          <a:off x="2590800" y="1819179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557</xdr:row>
      <xdr:rowOff>0</xdr:rowOff>
    </xdr:from>
    <xdr:ext cx="76200" cy="200025"/>
    <xdr:sp>
      <xdr:nvSpPr>
        <xdr:cNvPr id="529" name="TextBox 604"/>
        <xdr:cNvSpPr txBox="1">
          <a:spLocks noChangeArrowheads="1"/>
        </xdr:cNvSpPr>
      </xdr:nvSpPr>
      <xdr:spPr>
        <a:xfrm>
          <a:off x="2590800" y="1819179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557</xdr:row>
      <xdr:rowOff>0</xdr:rowOff>
    </xdr:from>
    <xdr:ext cx="76200" cy="200025"/>
    <xdr:sp>
      <xdr:nvSpPr>
        <xdr:cNvPr id="530" name="TextBox 605"/>
        <xdr:cNvSpPr txBox="1">
          <a:spLocks noChangeArrowheads="1"/>
        </xdr:cNvSpPr>
      </xdr:nvSpPr>
      <xdr:spPr>
        <a:xfrm>
          <a:off x="2590800" y="1819179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557</xdr:row>
      <xdr:rowOff>0</xdr:rowOff>
    </xdr:from>
    <xdr:ext cx="76200" cy="200025"/>
    <xdr:sp>
      <xdr:nvSpPr>
        <xdr:cNvPr id="531" name="TextBox 606"/>
        <xdr:cNvSpPr txBox="1">
          <a:spLocks noChangeArrowheads="1"/>
        </xdr:cNvSpPr>
      </xdr:nvSpPr>
      <xdr:spPr>
        <a:xfrm>
          <a:off x="2590800" y="1819179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557</xdr:row>
      <xdr:rowOff>0</xdr:rowOff>
    </xdr:from>
    <xdr:ext cx="76200" cy="200025"/>
    <xdr:sp>
      <xdr:nvSpPr>
        <xdr:cNvPr id="532" name="TextBox 607"/>
        <xdr:cNvSpPr txBox="1">
          <a:spLocks noChangeArrowheads="1"/>
        </xdr:cNvSpPr>
      </xdr:nvSpPr>
      <xdr:spPr>
        <a:xfrm>
          <a:off x="2590800" y="1819179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557</xdr:row>
      <xdr:rowOff>0</xdr:rowOff>
    </xdr:from>
    <xdr:ext cx="76200" cy="200025"/>
    <xdr:sp>
      <xdr:nvSpPr>
        <xdr:cNvPr id="533" name="TextBox 608"/>
        <xdr:cNvSpPr txBox="1">
          <a:spLocks noChangeArrowheads="1"/>
        </xdr:cNvSpPr>
      </xdr:nvSpPr>
      <xdr:spPr>
        <a:xfrm>
          <a:off x="2590800" y="1819179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557</xdr:row>
      <xdr:rowOff>0</xdr:rowOff>
    </xdr:from>
    <xdr:ext cx="76200" cy="200025"/>
    <xdr:sp>
      <xdr:nvSpPr>
        <xdr:cNvPr id="534" name="TextBox 609"/>
        <xdr:cNvSpPr txBox="1">
          <a:spLocks noChangeArrowheads="1"/>
        </xdr:cNvSpPr>
      </xdr:nvSpPr>
      <xdr:spPr>
        <a:xfrm>
          <a:off x="2590800" y="1819179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557</xdr:row>
      <xdr:rowOff>0</xdr:rowOff>
    </xdr:from>
    <xdr:ext cx="76200" cy="200025"/>
    <xdr:sp>
      <xdr:nvSpPr>
        <xdr:cNvPr id="535" name="TextBox 610"/>
        <xdr:cNvSpPr txBox="1">
          <a:spLocks noChangeArrowheads="1"/>
        </xdr:cNvSpPr>
      </xdr:nvSpPr>
      <xdr:spPr>
        <a:xfrm>
          <a:off x="2590800" y="1819179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557</xdr:row>
      <xdr:rowOff>0</xdr:rowOff>
    </xdr:from>
    <xdr:ext cx="76200" cy="200025"/>
    <xdr:sp>
      <xdr:nvSpPr>
        <xdr:cNvPr id="536" name="TextBox 611"/>
        <xdr:cNvSpPr txBox="1">
          <a:spLocks noChangeArrowheads="1"/>
        </xdr:cNvSpPr>
      </xdr:nvSpPr>
      <xdr:spPr>
        <a:xfrm>
          <a:off x="2590800" y="1819179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557</xdr:row>
      <xdr:rowOff>0</xdr:rowOff>
    </xdr:from>
    <xdr:ext cx="76200" cy="200025"/>
    <xdr:sp>
      <xdr:nvSpPr>
        <xdr:cNvPr id="537" name="TextBox 612"/>
        <xdr:cNvSpPr txBox="1">
          <a:spLocks noChangeArrowheads="1"/>
        </xdr:cNvSpPr>
      </xdr:nvSpPr>
      <xdr:spPr>
        <a:xfrm>
          <a:off x="2590800" y="1819179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557</xdr:row>
      <xdr:rowOff>0</xdr:rowOff>
    </xdr:from>
    <xdr:ext cx="76200" cy="200025"/>
    <xdr:sp>
      <xdr:nvSpPr>
        <xdr:cNvPr id="538" name="TextBox 613"/>
        <xdr:cNvSpPr txBox="1">
          <a:spLocks noChangeArrowheads="1"/>
        </xdr:cNvSpPr>
      </xdr:nvSpPr>
      <xdr:spPr>
        <a:xfrm>
          <a:off x="2590800" y="1819179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557</xdr:row>
      <xdr:rowOff>0</xdr:rowOff>
    </xdr:from>
    <xdr:ext cx="76200" cy="200025"/>
    <xdr:sp>
      <xdr:nvSpPr>
        <xdr:cNvPr id="539" name="TextBox 614"/>
        <xdr:cNvSpPr txBox="1">
          <a:spLocks noChangeArrowheads="1"/>
        </xdr:cNvSpPr>
      </xdr:nvSpPr>
      <xdr:spPr>
        <a:xfrm>
          <a:off x="2590800" y="1819179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557</xdr:row>
      <xdr:rowOff>0</xdr:rowOff>
    </xdr:from>
    <xdr:ext cx="76200" cy="200025"/>
    <xdr:sp>
      <xdr:nvSpPr>
        <xdr:cNvPr id="540" name="TextBox 615"/>
        <xdr:cNvSpPr txBox="1">
          <a:spLocks noChangeArrowheads="1"/>
        </xdr:cNvSpPr>
      </xdr:nvSpPr>
      <xdr:spPr>
        <a:xfrm>
          <a:off x="2590800" y="1819179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566</xdr:row>
      <xdr:rowOff>0</xdr:rowOff>
    </xdr:from>
    <xdr:ext cx="76200" cy="200025"/>
    <xdr:sp>
      <xdr:nvSpPr>
        <xdr:cNvPr id="541" name="TextBox 617"/>
        <xdr:cNvSpPr txBox="1">
          <a:spLocks noChangeArrowheads="1"/>
        </xdr:cNvSpPr>
      </xdr:nvSpPr>
      <xdr:spPr>
        <a:xfrm>
          <a:off x="2590800" y="1875186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566</xdr:row>
      <xdr:rowOff>0</xdr:rowOff>
    </xdr:from>
    <xdr:ext cx="76200" cy="200025"/>
    <xdr:sp>
      <xdr:nvSpPr>
        <xdr:cNvPr id="542" name="TextBox 618"/>
        <xdr:cNvSpPr txBox="1">
          <a:spLocks noChangeArrowheads="1"/>
        </xdr:cNvSpPr>
      </xdr:nvSpPr>
      <xdr:spPr>
        <a:xfrm>
          <a:off x="2590800" y="1875186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566</xdr:row>
      <xdr:rowOff>0</xdr:rowOff>
    </xdr:from>
    <xdr:ext cx="76200" cy="200025"/>
    <xdr:sp>
      <xdr:nvSpPr>
        <xdr:cNvPr id="543" name="TextBox 619"/>
        <xdr:cNvSpPr txBox="1">
          <a:spLocks noChangeArrowheads="1"/>
        </xdr:cNvSpPr>
      </xdr:nvSpPr>
      <xdr:spPr>
        <a:xfrm>
          <a:off x="2590800" y="1875186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566</xdr:row>
      <xdr:rowOff>0</xdr:rowOff>
    </xdr:from>
    <xdr:ext cx="76200" cy="200025"/>
    <xdr:sp>
      <xdr:nvSpPr>
        <xdr:cNvPr id="544" name="TextBox 620"/>
        <xdr:cNvSpPr txBox="1">
          <a:spLocks noChangeArrowheads="1"/>
        </xdr:cNvSpPr>
      </xdr:nvSpPr>
      <xdr:spPr>
        <a:xfrm>
          <a:off x="2590800" y="1875186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566</xdr:row>
      <xdr:rowOff>0</xdr:rowOff>
    </xdr:from>
    <xdr:ext cx="76200" cy="200025"/>
    <xdr:sp>
      <xdr:nvSpPr>
        <xdr:cNvPr id="545" name="TextBox 621"/>
        <xdr:cNvSpPr txBox="1">
          <a:spLocks noChangeArrowheads="1"/>
        </xdr:cNvSpPr>
      </xdr:nvSpPr>
      <xdr:spPr>
        <a:xfrm>
          <a:off x="2590800" y="1875186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566</xdr:row>
      <xdr:rowOff>0</xdr:rowOff>
    </xdr:from>
    <xdr:ext cx="76200" cy="200025"/>
    <xdr:sp>
      <xdr:nvSpPr>
        <xdr:cNvPr id="546" name="TextBox 622"/>
        <xdr:cNvSpPr txBox="1">
          <a:spLocks noChangeArrowheads="1"/>
        </xdr:cNvSpPr>
      </xdr:nvSpPr>
      <xdr:spPr>
        <a:xfrm>
          <a:off x="2590800" y="1875186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566</xdr:row>
      <xdr:rowOff>0</xdr:rowOff>
    </xdr:from>
    <xdr:ext cx="76200" cy="200025"/>
    <xdr:sp>
      <xdr:nvSpPr>
        <xdr:cNvPr id="547" name="TextBox 623"/>
        <xdr:cNvSpPr txBox="1">
          <a:spLocks noChangeArrowheads="1"/>
        </xdr:cNvSpPr>
      </xdr:nvSpPr>
      <xdr:spPr>
        <a:xfrm>
          <a:off x="2590800" y="1875186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566</xdr:row>
      <xdr:rowOff>0</xdr:rowOff>
    </xdr:from>
    <xdr:ext cx="76200" cy="200025"/>
    <xdr:sp>
      <xdr:nvSpPr>
        <xdr:cNvPr id="548" name="TextBox 624"/>
        <xdr:cNvSpPr txBox="1">
          <a:spLocks noChangeArrowheads="1"/>
        </xdr:cNvSpPr>
      </xdr:nvSpPr>
      <xdr:spPr>
        <a:xfrm>
          <a:off x="2590800" y="1875186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566</xdr:row>
      <xdr:rowOff>0</xdr:rowOff>
    </xdr:from>
    <xdr:ext cx="76200" cy="200025"/>
    <xdr:sp>
      <xdr:nvSpPr>
        <xdr:cNvPr id="549" name="TextBox 625"/>
        <xdr:cNvSpPr txBox="1">
          <a:spLocks noChangeArrowheads="1"/>
        </xdr:cNvSpPr>
      </xdr:nvSpPr>
      <xdr:spPr>
        <a:xfrm>
          <a:off x="2590800" y="1875186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566</xdr:row>
      <xdr:rowOff>0</xdr:rowOff>
    </xdr:from>
    <xdr:ext cx="76200" cy="200025"/>
    <xdr:sp>
      <xdr:nvSpPr>
        <xdr:cNvPr id="550" name="TextBox 626"/>
        <xdr:cNvSpPr txBox="1">
          <a:spLocks noChangeArrowheads="1"/>
        </xdr:cNvSpPr>
      </xdr:nvSpPr>
      <xdr:spPr>
        <a:xfrm>
          <a:off x="2590800" y="1875186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566</xdr:row>
      <xdr:rowOff>0</xdr:rowOff>
    </xdr:from>
    <xdr:ext cx="76200" cy="200025"/>
    <xdr:sp>
      <xdr:nvSpPr>
        <xdr:cNvPr id="551" name="TextBox 627"/>
        <xdr:cNvSpPr txBox="1">
          <a:spLocks noChangeArrowheads="1"/>
        </xdr:cNvSpPr>
      </xdr:nvSpPr>
      <xdr:spPr>
        <a:xfrm>
          <a:off x="2590800" y="1875186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566</xdr:row>
      <xdr:rowOff>0</xdr:rowOff>
    </xdr:from>
    <xdr:ext cx="76200" cy="200025"/>
    <xdr:sp>
      <xdr:nvSpPr>
        <xdr:cNvPr id="552" name="TextBox 628"/>
        <xdr:cNvSpPr txBox="1">
          <a:spLocks noChangeArrowheads="1"/>
        </xdr:cNvSpPr>
      </xdr:nvSpPr>
      <xdr:spPr>
        <a:xfrm>
          <a:off x="2590800" y="1875186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566</xdr:row>
      <xdr:rowOff>0</xdr:rowOff>
    </xdr:from>
    <xdr:ext cx="76200" cy="200025"/>
    <xdr:sp>
      <xdr:nvSpPr>
        <xdr:cNvPr id="553" name="TextBox 629"/>
        <xdr:cNvSpPr txBox="1">
          <a:spLocks noChangeArrowheads="1"/>
        </xdr:cNvSpPr>
      </xdr:nvSpPr>
      <xdr:spPr>
        <a:xfrm>
          <a:off x="2590800" y="1875186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566</xdr:row>
      <xdr:rowOff>0</xdr:rowOff>
    </xdr:from>
    <xdr:ext cx="76200" cy="200025"/>
    <xdr:sp>
      <xdr:nvSpPr>
        <xdr:cNvPr id="554" name="TextBox 630"/>
        <xdr:cNvSpPr txBox="1">
          <a:spLocks noChangeArrowheads="1"/>
        </xdr:cNvSpPr>
      </xdr:nvSpPr>
      <xdr:spPr>
        <a:xfrm>
          <a:off x="2590800" y="1875186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566</xdr:row>
      <xdr:rowOff>0</xdr:rowOff>
    </xdr:from>
    <xdr:ext cx="76200" cy="200025"/>
    <xdr:sp>
      <xdr:nvSpPr>
        <xdr:cNvPr id="555" name="TextBox 631"/>
        <xdr:cNvSpPr txBox="1">
          <a:spLocks noChangeArrowheads="1"/>
        </xdr:cNvSpPr>
      </xdr:nvSpPr>
      <xdr:spPr>
        <a:xfrm>
          <a:off x="2590800" y="1875186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566</xdr:row>
      <xdr:rowOff>0</xdr:rowOff>
    </xdr:from>
    <xdr:ext cx="76200" cy="200025"/>
    <xdr:sp>
      <xdr:nvSpPr>
        <xdr:cNvPr id="556" name="TextBox 632"/>
        <xdr:cNvSpPr txBox="1">
          <a:spLocks noChangeArrowheads="1"/>
        </xdr:cNvSpPr>
      </xdr:nvSpPr>
      <xdr:spPr>
        <a:xfrm>
          <a:off x="2590800" y="1875186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566</xdr:row>
      <xdr:rowOff>0</xdr:rowOff>
    </xdr:from>
    <xdr:ext cx="76200" cy="200025"/>
    <xdr:sp>
      <xdr:nvSpPr>
        <xdr:cNvPr id="557" name="TextBox 633"/>
        <xdr:cNvSpPr txBox="1">
          <a:spLocks noChangeArrowheads="1"/>
        </xdr:cNvSpPr>
      </xdr:nvSpPr>
      <xdr:spPr>
        <a:xfrm>
          <a:off x="2590800" y="1875186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566</xdr:row>
      <xdr:rowOff>0</xdr:rowOff>
    </xdr:from>
    <xdr:ext cx="76200" cy="200025"/>
    <xdr:sp>
      <xdr:nvSpPr>
        <xdr:cNvPr id="558" name="TextBox 634"/>
        <xdr:cNvSpPr txBox="1">
          <a:spLocks noChangeArrowheads="1"/>
        </xdr:cNvSpPr>
      </xdr:nvSpPr>
      <xdr:spPr>
        <a:xfrm>
          <a:off x="2590800" y="1875186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566</xdr:row>
      <xdr:rowOff>0</xdr:rowOff>
    </xdr:from>
    <xdr:ext cx="76200" cy="200025"/>
    <xdr:sp>
      <xdr:nvSpPr>
        <xdr:cNvPr id="559" name="TextBox 635"/>
        <xdr:cNvSpPr txBox="1">
          <a:spLocks noChangeArrowheads="1"/>
        </xdr:cNvSpPr>
      </xdr:nvSpPr>
      <xdr:spPr>
        <a:xfrm>
          <a:off x="2590800" y="1875186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566</xdr:row>
      <xdr:rowOff>0</xdr:rowOff>
    </xdr:from>
    <xdr:ext cx="76200" cy="200025"/>
    <xdr:sp>
      <xdr:nvSpPr>
        <xdr:cNvPr id="560" name="TextBox 636"/>
        <xdr:cNvSpPr txBox="1">
          <a:spLocks noChangeArrowheads="1"/>
        </xdr:cNvSpPr>
      </xdr:nvSpPr>
      <xdr:spPr>
        <a:xfrm>
          <a:off x="2590800" y="1875186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566</xdr:row>
      <xdr:rowOff>0</xdr:rowOff>
    </xdr:from>
    <xdr:ext cx="76200" cy="200025"/>
    <xdr:sp>
      <xdr:nvSpPr>
        <xdr:cNvPr id="561" name="TextBox 637"/>
        <xdr:cNvSpPr txBox="1">
          <a:spLocks noChangeArrowheads="1"/>
        </xdr:cNvSpPr>
      </xdr:nvSpPr>
      <xdr:spPr>
        <a:xfrm>
          <a:off x="2590800" y="1875186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566</xdr:row>
      <xdr:rowOff>0</xdr:rowOff>
    </xdr:from>
    <xdr:ext cx="76200" cy="200025"/>
    <xdr:sp>
      <xdr:nvSpPr>
        <xdr:cNvPr id="562" name="TextBox 638"/>
        <xdr:cNvSpPr txBox="1">
          <a:spLocks noChangeArrowheads="1"/>
        </xdr:cNvSpPr>
      </xdr:nvSpPr>
      <xdr:spPr>
        <a:xfrm>
          <a:off x="2590800" y="1875186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566</xdr:row>
      <xdr:rowOff>0</xdr:rowOff>
    </xdr:from>
    <xdr:ext cx="76200" cy="200025"/>
    <xdr:sp>
      <xdr:nvSpPr>
        <xdr:cNvPr id="563" name="TextBox 639"/>
        <xdr:cNvSpPr txBox="1">
          <a:spLocks noChangeArrowheads="1"/>
        </xdr:cNvSpPr>
      </xdr:nvSpPr>
      <xdr:spPr>
        <a:xfrm>
          <a:off x="2590800" y="1875186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566</xdr:row>
      <xdr:rowOff>0</xdr:rowOff>
    </xdr:from>
    <xdr:ext cx="76200" cy="200025"/>
    <xdr:sp>
      <xdr:nvSpPr>
        <xdr:cNvPr id="564" name="TextBox 640"/>
        <xdr:cNvSpPr txBox="1">
          <a:spLocks noChangeArrowheads="1"/>
        </xdr:cNvSpPr>
      </xdr:nvSpPr>
      <xdr:spPr>
        <a:xfrm>
          <a:off x="2590800" y="1875186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566</xdr:row>
      <xdr:rowOff>0</xdr:rowOff>
    </xdr:from>
    <xdr:ext cx="76200" cy="200025"/>
    <xdr:sp>
      <xdr:nvSpPr>
        <xdr:cNvPr id="565" name="TextBox 641"/>
        <xdr:cNvSpPr txBox="1">
          <a:spLocks noChangeArrowheads="1"/>
        </xdr:cNvSpPr>
      </xdr:nvSpPr>
      <xdr:spPr>
        <a:xfrm>
          <a:off x="2590800" y="1875186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566</xdr:row>
      <xdr:rowOff>0</xdr:rowOff>
    </xdr:from>
    <xdr:ext cx="76200" cy="200025"/>
    <xdr:sp>
      <xdr:nvSpPr>
        <xdr:cNvPr id="566" name="TextBox 642"/>
        <xdr:cNvSpPr txBox="1">
          <a:spLocks noChangeArrowheads="1"/>
        </xdr:cNvSpPr>
      </xdr:nvSpPr>
      <xdr:spPr>
        <a:xfrm>
          <a:off x="2590800" y="1875186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566</xdr:row>
      <xdr:rowOff>0</xdr:rowOff>
    </xdr:from>
    <xdr:ext cx="76200" cy="200025"/>
    <xdr:sp>
      <xdr:nvSpPr>
        <xdr:cNvPr id="567" name="TextBox 643"/>
        <xdr:cNvSpPr txBox="1">
          <a:spLocks noChangeArrowheads="1"/>
        </xdr:cNvSpPr>
      </xdr:nvSpPr>
      <xdr:spPr>
        <a:xfrm>
          <a:off x="2590800" y="1875186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566</xdr:row>
      <xdr:rowOff>0</xdr:rowOff>
    </xdr:from>
    <xdr:ext cx="76200" cy="200025"/>
    <xdr:sp>
      <xdr:nvSpPr>
        <xdr:cNvPr id="568" name="TextBox 644"/>
        <xdr:cNvSpPr txBox="1">
          <a:spLocks noChangeArrowheads="1"/>
        </xdr:cNvSpPr>
      </xdr:nvSpPr>
      <xdr:spPr>
        <a:xfrm>
          <a:off x="2590800" y="1875186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566</xdr:row>
      <xdr:rowOff>0</xdr:rowOff>
    </xdr:from>
    <xdr:ext cx="76200" cy="200025"/>
    <xdr:sp>
      <xdr:nvSpPr>
        <xdr:cNvPr id="569" name="TextBox 645"/>
        <xdr:cNvSpPr txBox="1">
          <a:spLocks noChangeArrowheads="1"/>
        </xdr:cNvSpPr>
      </xdr:nvSpPr>
      <xdr:spPr>
        <a:xfrm>
          <a:off x="2590800" y="1875186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566</xdr:row>
      <xdr:rowOff>0</xdr:rowOff>
    </xdr:from>
    <xdr:ext cx="76200" cy="200025"/>
    <xdr:sp>
      <xdr:nvSpPr>
        <xdr:cNvPr id="570" name="TextBox 646"/>
        <xdr:cNvSpPr txBox="1">
          <a:spLocks noChangeArrowheads="1"/>
        </xdr:cNvSpPr>
      </xdr:nvSpPr>
      <xdr:spPr>
        <a:xfrm>
          <a:off x="2590800" y="1875186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566</xdr:row>
      <xdr:rowOff>0</xdr:rowOff>
    </xdr:from>
    <xdr:ext cx="76200" cy="200025"/>
    <xdr:sp>
      <xdr:nvSpPr>
        <xdr:cNvPr id="571" name="TextBox 647"/>
        <xdr:cNvSpPr txBox="1">
          <a:spLocks noChangeArrowheads="1"/>
        </xdr:cNvSpPr>
      </xdr:nvSpPr>
      <xdr:spPr>
        <a:xfrm>
          <a:off x="2590800" y="1875186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566</xdr:row>
      <xdr:rowOff>0</xdr:rowOff>
    </xdr:from>
    <xdr:ext cx="76200" cy="200025"/>
    <xdr:sp>
      <xdr:nvSpPr>
        <xdr:cNvPr id="572" name="TextBox 648"/>
        <xdr:cNvSpPr txBox="1">
          <a:spLocks noChangeArrowheads="1"/>
        </xdr:cNvSpPr>
      </xdr:nvSpPr>
      <xdr:spPr>
        <a:xfrm>
          <a:off x="2590800" y="1875186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566</xdr:row>
      <xdr:rowOff>0</xdr:rowOff>
    </xdr:from>
    <xdr:ext cx="76200" cy="200025"/>
    <xdr:sp>
      <xdr:nvSpPr>
        <xdr:cNvPr id="573" name="TextBox 649"/>
        <xdr:cNvSpPr txBox="1">
          <a:spLocks noChangeArrowheads="1"/>
        </xdr:cNvSpPr>
      </xdr:nvSpPr>
      <xdr:spPr>
        <a:xfrm>
          <a:off x="2590800" y="1875186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566</xdr:row>
      <xdr:rowOff>0</xdr:rowOff>
    </xdr:from>
    <xdr:ext cx="76200" cy="200025"/>
    <xdr:sp>
      <xdr:nvSpPr>
        <xdr:cNvPr id="574" name="TextBox 650"/>
        <xdr:cNvSpPr txBox="1">
          <a:spLocks noChangeArrowheads="1"/>
        </xdr:cNvSpPr>
      </xdr:nvSpPr>
      <xdr:spPr>
        <a:xfrm>
          <a:off x="2590800" y="1875186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2590800</xdr:colOff>
      <xdr:row>566</xdr:row>
      <xdr:rowOff>0</xdr:rowOff>
    </xdr:from>
    <xdr:ext cx="76200" cy="200025"/>
    <xdr:sp>
      <xdr:nvSpPr>
        <xdr:cNvPr id="575" name="TextBox 651"/>
        <xdr:cNvSpPr txBox="1">
          <a:spLocks noChangeArrowheads="1"/>
        </xdr:cNvSpPr>
      </xdr:nvSpPr>
      <xdr:spPr>
        <a:xfrm>
          <a:off x="2590800" y="1875186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2600325</xdr:colOff>
      <xdr:row>920</xdr:row>
      <xdr:rowOff>0</xdr:rowOff>
    </xdr:from>
    <xdr:ext cx="104775" cy="238125"/>
    <xdr:sp>
      <xdr:nvSpPr>
        <xdr:cNvPr id="576" name="Text Box 20"/>
        <xdr:cNvSpPr txBox="1">
          <a:spLocks noChangeArrowheads="1"/>
        </xdr:cNvSpPr>
      </xdr:nvSpPr>
      <xdr:spPr>
        <a:xfrm>
          <a:off x="2600325" y="3042666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2600325</xdr:colOff>
      <xdr:row>920</xdr:row>
      <xdr:rowOff>0</xdr:rowOff>
    </xdr:from>
    <xdr:ext cx="104775" cy="238125"/>
    <xdr:sp>
      <xdr:nvSpPr>
        <xdr:cNvPr id="577" name="Text Box 21"/>
        <xdr:cNvSpPr txBox="1">
          <a:spLocks noChangeArrowheads="1"/>
        </xdr:cNvSpPr>
      </xdr:nvSpPr>
      <xdr:spPr>
        <a:xfrm>
          <a:off x="2600325" y="3042666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2600325</xdr:colOff>
      <xdr:row>920</xdr:row>
      <xdr:rowOff>0</xdr:rowOff>
    </xdr:from>
    <xdr:ext cx="104775" cy="238125"/>
    <xdr:sp>
      <xdr:nvSpPr>
        <xdr:cNvPr id="578" name="Text Box 22"/>
        <xdr:cNvSpPr txBox="1">
          <a:spLocks noChangeArrowheads="1"/>
        </xdr:cNvSpPr>
      </xdr:nvSpPr>
      <xdr:spPr>
        <a:xfrm>
          <a:off x="2600325" y="3042666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2600325</xdr:colOff>
      <xdr:row>920</xdr:row>
      <xdr:rowOff>0</xdr:rowOff>
    </xdr:from>
    <xdr:ext cx="104775" cy="238125"/>
    <xdr:sp>
      <xdr:nvSpPr>
        <xdr:cNvPr id="579" name="Text Box 23"/>
        <xdr:cNvSpPr txBox="1">
          <a:spLocks noChangeArrowheads="1"/>
        </xdr:cNvSpPr>
      </xdr:nvSpPr>
      <xdr:spPr>
        <a:xfrm>
          <a:off x="2600325" y="3042666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2600325</xdr:colOff>
      <xdr:row>920</xdr:row>
      <xdr:rowOff>0</xdr:rowOff>
    </xdr:from>
    <xdr:ext cx="104775" cy="238125"/>
    <xdr:sp>
      <xdr:nvSpPr>
        <xdr:cNvPr id="580" name="Text Box 24"/>
        <xdr:cNvSpPr txBox="1">
          <a:spLocks noChangeArrowheads="1"/>
        </xdr:cNvSpPr>
      </xdr:nvSpPr>
      <xdr:spPr>
        <a:xfrm>
          <a:off x="2600325" y="3042666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2600325</xdr:colOff>
      <xdr:row>920</xdr:row>
      <xdr:rowOff>0</xdr:rowOff>
    </xdr:from>
    <xdr:ext cx="104775" cy="238125"/>
    <xdr:sp>
      <xdr:nvSpPr>
        <xdr:cNvPr id="581" name="Text Box 25"/>
        <xdr:cNvSpPr txBox="1">
          <a:spLocks noChangeArrowheads="1"/>
        </xdr:cNvSpPr>
      </xdr:nvSpPr>
      <xdr:spPr>
        <a:xfrm>
          <a:off x="2600325" y="3042666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2600325</xdr:colOff>
      <xdr:row>920</xdr:row>
      <xdr:rowOff>0</xdr:rowOff>
    </xdr:from>
    <xdr:ext cx="104775" cy="238125"/>
    <xdr:sp>
      <xdr:nvSpPr>
        <xdr:cNvPr id="582" name="Text Box 26"/>
        <xdr:cNvSpPr txBox="1">
          <a:spLocks noChangeArrowheads="1"/>
        </xdr:cNvSpPr>
      </xdr:nvSpPr>
      <xdr:spPr>
        <a:xfrm>
          <a:off x="2600325" y="3042666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2600325</xdr:colOff>
      <xdr:row>920</xdr:row>
      <xdr:rowOff>0</xdr:rowOff>
    </xdr:from>
    <xdr:ext cx="104775" cy="238125"/>
    <xdr:sp>
      <xdr:nvSpPr>
        <xdr:cNvPr id="583" name="Text Box 27"/>
        <xdr:cNvSpPr txBox="1">
          <a:spLocks noChangeArrowheads="1"/>
        </xdr:cNvSpPr>
      </xdr:nvSpPr>
      <xdr:spPr>
        <a:xfrm>
          <a:off x="2600325" y="3042666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2600325</xdr:colOff>
      <xdr:row>920</xdr:row>
      <xdr:rowOff>0</xdr:rowOff>
    </xdr:from>
    <xdr:ext cx="104775" cy="238125"/>
    <xdr:sp>
      <xdr:nvSpPr>
        <xdr:cNvPr id="584" name="Text Box 28"/>
        <xdr:cNvSpPr txBox="1">
          <a:spLocks noChangeArrowheads="1"/>
        </xdr:cNvSpPr>
      </xdr:nvSpPr>
      <xdr:spPr>
        <a:xfrm>
          <a:off x="2600325" y="3042666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2600325</xdr:colOff>
      <xdr:row>920</xdr:row>
      <xdr:rowOff>0</xdr:rowOff>
    </xdr:from>
    <xdr:ext cx="104775" cy="238125"/>
    <xdr:sp>
      <xdr:nvSpPr>
        <xdr:cNvPr id="585" name="Text Box 29"/>
        <xdr:cNvSpPr txBox="1">
          <a:spLocks noChangeArrowheads="1"/>
        </xdr:cNvSpPr>
      </xdr:nvSpPr>
      <xdr:spPr>
        <a:xfrm>
          <a:off x="2600325" y="3042666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2600325</xdr:colOff>
      <xdr:row>920</xdr:row>
      <xdr:rowOff>0</xdr:rowOff>
    </xdr:from>
    <xdr:ext cx="104775" cy="238125"/>
    <xdr:sp>
      <xdr:nvSpPr>
        <xdr:cNvPr id="586" name="Text Box 30"/>
        <xdr:cNvSpPr txBox="1">
          <a:spLocks noChangeArrowheads="1"/>
        </xdr:cNvSpPr>
      </xdr:nvSpPr>
      <xdr:spPr>
        <a:xfrm>
          <a:off x="2600325" y="3042666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2600325</xdr:colOff>
      <xdr:row>920</xdr:row>
      <xdr:rowOff>0</xdr:rowOff>
    </xdr:from>
    <xdr:ext cx="104775" cy="238125"/>
    <xdr:sp>
      <xdr:nvSpPr>
        <xdr:cNvPr id="587" name="Text Box 31"/>
        <xdr:cNvSpPr txBox="1">
          <a:spLocks noChangeArrowheads="1"/>
        </xdr:cNvSpPr>
      </xdr:nvSpPr>
      <xdr:spPr>
        <a:xfrm>
          <a:off x="2600325" y="3042666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2600325</xdr:colOff>
      <xdr:row>920</xdr:row>
      <xdr:rowOff>0</xdr:rowOff>
    </xdr:from>
    <xdr:ext cx="104775" cy="238125"/>
    <xdr:sp>
      <xdr:nvSpPr>
        <xdr:cNvPr id="588" name="Text Box 32"/>
        <xdr:cNvSpPr txBox="1">
          <a:spLocks noChangeArrowheads="1"/>
        </xdr:cNvSpPr>
      </xdr:nvSpPr>
      <xdr:spPr>
        <a:xfrm>
          <a:off x="2600325" y="3042666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2600325</xdr:colOff>
      <xdr:row>920</xdr:row>
      <xdr:rowOff>0</xdr:rowOff>
    </xdr:from>
    <xdr:ext cx="104775" cy="238125"/>
    <xdr:sp>
      <xdr:nvSpPr>
        <xdr:cNvPr id="589" name="Text Box 33"/>
        <xdr:cNvSpPr txBox="1">
          <a:spLocks noChangeArrowheads="1"/>
        </xdr:cNvSpPr>
      </xdr:nvSpPr>
      <xdr:spPr>
        <a:xfrm>
          <a:off x="2600325" y="3042666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920</xdr:row>
      <xdr:rowOff>0</xdr:rowOff>
    </xdr:from>
    <xdr:ext cx="0" cy="238125"/>
    <xdr:sp>
      <xdr:nvSpPr>
        <xdr:cNvPr id="590" name="Text Box 20"/>
        <xdr:cNvSpPr txBox="1">
          <a:spLocks noChangeArrowheads="1"/>
        </xdr:cNvSpPr>
      </xdr:nvSpPr>
      <xdr:spPr>
        <a:xfrm>
          <a:off x="11344275" y="304266600"/>
          <a:ext cx="0" cy="2381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920</xdr:row>
      <xdr:rowOff>0</xdr:rowOff>
    </xdr:from>
    <xdr:ext cx="0" cy="238125"/>
    <xdr:sp>
      <xdr:nvSpPr>
        <xdr:cNvPr id="591" name="Text Box 21"/>
        <xdr:cNvSpPr txBox="1">
          <a:spLocks noChangeArrowheads="1"/>
        </xdr:cNvSpPr>
      </xdr:nvSpPr>
      <xdr:spPr>
        <a:xfrm>
          <a:off x="11344275" y="304266600"/>
          <a:ext cx="0" cy="2381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920</xdr:row>
      <xdr:rowOff>0</xdr:rowOff>
    </xdr:from>
    <xdr:ext cx="0" cy="238125"/>
    <xdr:sp>
      <xdr:nvSpPr>
        <xdr:cNvPr id="592" name="Text Box 22"/>
        <xdr:cNvSpPr txBox="1">
          <a:spLocks noChangeArrowheads="1"/>
        </xdr:cNvSpPr>
      </xdr:nvSpPr>
      <xdr:spPr>
        <a:xfrm>
          <a:off x="11344275" y="304266600"/>
          <a:ext cx="0" cy="2381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920</xdr:row>
      <xdr:rowOff>0</xdr:rowOff>
    </xdr:from>
    <xdr:ext cx="0" cy="238125"/>
    <xdr:sp>
      <xdr:nvSpPr>
        <xdr:cNvPr id="593" name="Text Box 23"/>
        <xdr:cNvSpPr txBox="1">
          <a:spLocks noChangeArrowheads="1"/>
        </xdr:cNvSpPr>
      </xdr:nvSpPr>
      <xdr:spPr>
        <a:xfrm>
          <a:off x="11344275" y="304266600"/>
          <a:ext cx="0" cy="2381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920</xdr:row>
      <xdr:rowOff>0</xdr:rowOff>
    </xdr:from>
    <xdr:ext cx="0" cy="238125"/>
    <xdr:sp>
      <xdr:nvSpPr>
        <xdr:cNvPr id="594" name="Text Box 24"/>
        <xdr:cNvSpPr txBox="1">
          <a:spLocks noChangeArrowheads="1"/>
        </xdr:cNvSpPr>
      </xdr:nvSpPr>
      <xdr:spPr>
        <a:xfrm>
          <a:off x="11344275" y="304266600"/>
          <a:ext cx="0" cy="2381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920</xdr:row>
      <xdr:rowOff>0</xdr:rowOff>
    </xdr:from>
    <xdr:ext cx="0" cy="238125"/>
    <xdr:sp>
      <xdr:nvSpPr>
        <xdr:cNvPr id="595" name="Text Box 25"/>
        <xdr:cNvSpPr txBox="1">
          <a:spLocks noChangeArrowheads="1"/>
        </xdr:cNvSpPr>
      </xdr:nvSpPr>
      <xdr:spPr>
        <a:xfrm>
          <a:off x="11344275" y="304266600"/>
          <a:ext cx="0" cy="2381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920</xdr:row>
      <xdr:rowOff>0</xdr:rowOff>
    </xdr:from>
    <xdr:ext cx="0" cy="238125"/>
    <xdr:sp>
      <xdr:nvSpPr>
        <xdr:cNvPr id="596" name="Text Box 26"/>
        <xdr:cNvSpPr txBox="1">
          <a:spLocks noChangeArrowheads="1"/>
        </xdr:cNvSpPr>
      </xdr:nvSpPr>
      <xdr:spPr>
        <a:xfrm>
          <a:off x="11344275" y="304266600"/>
          <a:ext cx="0" cy="2381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920</xdr:row>
      <xdr:rowOff>0</xdr:rowOff>
    </xdr:from>
    <xdr:ext cx="0" cy="238125"/>
    <xdr:sp>
      <xdr:nvSpPr>
        <xdr:cNvPr id="597" name="Text Box 27"/>
        <xdr:cNvSpPr txBox="1">
          <a:spLocks noChangeArrowheads="1"/>
        </xdr:cNvSpPr>
      </xdr:nvSpPr>
      <xdr:spPr>
        <a:xfrm>
          <a:off x="11344275" y="304266600"/>
          <a:ext cx="0" cy="2381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920</xdr:row>
      <xdr:rowOff>0</xdr:rowOff>
    </xdr:from>
    <xdr:ext cx="0" cy="238125"/>
    <xdr:sp>
      <xdr:nvSpPr>
        <xdr:cNvPr id="598" name="Text Box 28"/>
        <xdr:cNvSpPr txBox="1">
          <a:spLocks noChangeArrowheads="1"/>
        </xdr:cNvSpPr>
      </xdr:nvSpPr>
      <xdr:spPr>
        <a:xfrm>
          <a:off x="11344275" y="304266600"/>
          <a:ext cx="0" cy="2381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920</xdr:row>
      <xdr:rowOff>0</xdr:rowOff>
    </xdr:from>
    <xdr:ext cx="0" cy="238125"/>
    <xdr:sp>
      <xdr:nvSpPr>
        <xdr:cNvPr id="599" name="Text Box 29"/>
        <xdr:cNvSpPr txBox="1">
          <a:spLocks noChangeArrowheads="1"/>
        </xdr:cNvSpPr>
      </xdr:nvSpPr>
      <xdr:spPr>
        <a:xfrm>
          <a:off x="11344275" y="304266600"/>
          <a:ext cx="0" cy="2381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920</xdr:row>
      <xdr:rowOff>0</xdr:rowOff>
    </xdr:from>
    <xdr:ext cx="0" cy="238125"/>
    <xdr:sp>
      <xdr:nvSpPr>
        <xdr:cNvPr id="600" name="Text Box 30"/>
        <xdr:cNvSpPr txBox="1">
          <a:spLocks noChangeArrowheads="1"/>
        </xdr:cNvSpPr>
      </xdr:nvSpPr>
      <xdr:spPr>
        <a:xfrm>
          <a:off x="11344275" y="304266600"/>
          <a:ext cx="0" cy="2381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920</xdr:row>
      <xdr:rowOff>0</xdr:rowOff>
    </xdr:from>
    <xdr:ext cx="0" cy="238125"/>
    <xdr:sp>
      <xdr:nvSpPr>
        <xdr:cNvPr id="601" name="Text Box 31"/>
        <xdr:cNvSpPr txBox="1">
          <a:spLocks noChangeArrowheads="1"/>
        </xdr:cNvSpPr>
      </xdr:nvSpPr>
      <xdr:spPr>
        <a:xfrm>
          <a:off x="11344275" y="304266600"/>
          <a:ext cx="0" cy="2381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920</xdr:row>
      <xdr:rowOff>0</xdr:rowOff>
    </xdr:from>
    <xdr:ext cx="0" cy="238125"/>
    <xdr:sp>
      <xdr:nvSpPr>
        <xdr:cNvPr id="602" name="Text Box 32"/>
        <xdr:cNvSpPr txBox="1">
          <a:spLocks noChangeArrowheads="1"/>
        </xdr:cNvSpPr>
      </xdr:nvSpPr>
      <xdr:spPr>
        <a:xfrm>
          <a:off x="11344275" y="304266600"/>
          <a:ext cx="0" cy="2381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920</xdr:row>
      <xdr:rowOff>0</xdr:rowOff>
    </xdr:from>
    <xdr:ext cx="0" cy="238125"/>
    <xdr:sp>
      <xdr:nvSpPr>
        <xdr:cNvPr id="603" name="Text Box 33"/>
        <xdr:cNvSpPr txBox="1">
          <a:spLocks noChangeArrowheads="1"/>
        </xdr:cNvSpPr>
      </xdr:nvSpPr>
      <xdr:spPr>
        <a:xfrm>
          <a:off x="11344275" y="304266600"/>
          <a:ext cx="0" cy="2381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2600325</xdr:colOff>
      <xdr:row>920</xdr:row>
      <xdr:rowOff>0</xdr:rowOff>
    </xdr:from>
    <xdr:ext cx="1971675" cy="238125"/>
    <xdr:sp>
      <xdr:nvSpPr>
        <xdr:cNvPr id="604" name="Text Box 20"/>
        <xdr:cNvSpPr txBox="1">
          <a:spLocks noChangeArrowheads="1"/>
        </xdr:cNvSpPr>
      </xdr:nvSpPr>
      <xdr:spPr>
        <a:xfrm>
          <a:off x="2600325" y="304266600"/>
          <a:ext cx="1971675" cy="2381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2600325</xdr:colOff>
      <xdr:row>920</xdr:row>
      <xdr:rowOff>0</xdr:rowOff>
    </xdr:from>
    <xdr:ext cx="1971675" cy="238125"/>
    <xdr:sp>
      <xdr:nvSpPr>
        <xdr:cNvPr id="605" name="Text Box 21"/>
        <xdr:cNvSpPr txBox="1">
          <a:spLocks noChangeArrowheads="1"/>
        </xdr:cNvSpPr>
      </xdr:nvSpPr>
      <xdr:spPr>
        <a:xfrm>
          <a:off x="2600325" y="304266600"/>
          <a:ext cx="1971675" cy="2381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2600325</xdr:colOff>
      <xdr:row>920</xdr:row>
      <xdr:rowOff>0</xdr:rowOff>
    </xdr:from>
    <xdr:ext cx="1971675" cy="238125"/>
    <xdr:sp>
      <xdr:nvSpPr>
        <xdr:cNvPr id="606" name="Text Box 22"/>
        <xdr:cNvSpPr txBox="1">
          <a:spLocks noChangeArrowheads="1"/>
        </xdr:cNvSpPr>
      </xdr:nvSpPr>
      <xdr:spPr>
        <a:xfrm>
          <a:off x="2600325" y="304266600"/>
          <a:ext cx="1971675" cy="2381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2600325</xdr:colOff>
      <xdr:row>920</xdr:row>
      <xdr:rowOff>0</xdr:rowOff>
    </xdr:from>
    <xdr:ext cx="1971675" cy="238125"/>
    <xdr:sp>
      <xdr:nvSpPr>
        <xdr:cNvPr id="607" name="Text Box 23"/>
        <xdr:cNvSpPr txBox="1">
          <a:spLocks noChangeArrowheads="1"/>
        </xdr:cNvSpPr>
      </xdr:nvSpPr>
      <xdr:spPr>
        <a:xfrm>
          <a:off x="2600325" y="304266600"/>
          <a:ext cx="1971675" cy="2381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2600325</xdr:colOff>
      <xdr:row>920</xdr:row>
      <xdr:rowOff>0</xdr:rowOff>
    </xdr:from>
    <xdr:ext cx="1971675" cy="238125"/>
    <xdr:sp>
      <xdr:nvSpPr>
        <xdr:cNvPr id="608" name="Text Box 24"/>
        <xdr:cNvSpPr txBox="1">
          <a:spLocks noChangeArrowheads="1"/>
        </xdr:cNvSpPr>
      </xdr:nvSpPr>
      <xdr:spPr>
        <a:xfrm>
          <a:off x="2600325" y="304266600"/>
          <a:ext cx="1971675" cy="2381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2600325</xdr:colOff>
      <xdr:row>920</xdr:row>
      <xdr:rowOff>0</xdr:rowOff>
    </xdr:from>
    <xdr:ext cx="1971675" cy="238125"/>
    <xdr:sp>
      <xdr:nvSpPr>
        <xdr:cNvPr id="609" name="Text Box 25"/>
        <xdr:cNvSpPr txBox="1">
          <a:spLocks noChangeArrowheads="1"/>
        </xdr:cNvSpPr>
      </xdr:nvSpPr>
      <xdr:spPr>
        <a:xfrm>
          <a:off x="2600325" y="304266600"/>
          <a:ext cx="1971675" cy="2381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2600325</xdr:colOff>
      <xdr:row>920</xdr:row>
      <xdr:rowOff>0</xdr:rowOff>
    </xdr:from>
    <xdr:ext cx="1971675" cy="238125"/>
    <xdr:sp>
      <xdr:nvSpPr>
        <xdr:cNvPr id="610" name="Text Box 26"/>
        <xdr:cNvSpPr txBox="1">
          <a:spLocks noChangeArrowheads="1"/>
        </xdr:cNvSpPr>
      </xdr:nvSpPr>
      <xdr:spPr>
        <a:xfrm>
          <a:off x="2600325" y="304266600"/>
          <a:ext cx="1971675" cy="2381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2600325</xdr:colOff>
      <xdr:row>920</xdr:row>
      <xdr:rowOff>0</xdr:rowOff>
    </xdr:from>
    <xdr:ext cx="1971675" cy="238125"/>
    <xdr:sp>
      <xdr:nvSpPr>
        <xdr:cNvPr id="611" name="Text Box 27"/>
        <xdr:cNvSpPr txBox="1">
          <a:spLocks noChangeArrowheads="1"/>
        </xdr:cNvSpPr>
      </xdr:nvSpPr>
      <xdr:spPr>
        <a:xfrm>
          <a:off x="2600325" y="304266600"/>
          <a:ext cx="1971675" cy="2381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2600325</xdr:colOff>
      <xdr:row>920</xdr:row>
      <xdr:rowOff>0</xdr:rowOff>
    </xdr:from>
    <xdr:ext cx="1971675" cy="238125"/>
    <xdr:sp>
      <xdr:nvSpPr>
        <xdr:cNvPr id="612" name="Text Box 28"/>
        <xdr:cNvSpPr txBox="1">
          <a:spLocks noChangeArrowheads="1"/>
        </xdr:cNvSpPr>
      </xdr:nvSpPr>
      <xdr:spPr>
        <a:xfrm>
          <a:off x="2600325" y="304266600"/>
          <a:ext cx="1971675" cy="2381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2600325</xdr:colOff>
      <xdr:row>920</xdr:row>
      <xdr:rowOff>0</xdr:rowOff>
    </xdr:from>
    <xdr:ext cx="1971675" cy="238125"/>
    <xdr:sp>
      <xdr:nvSpPr>
        <xdr:cNvPr id="613" name="Text Box 29"/>
        <xdr:cNvSpPr txBox="1">
          <a:spLocks noChangeArrowheads="1"/>
        </xdr:cNvSpPr>
      </xdr:nvSpPr>
      <xdr:spPr>
        <a:xfrm>
          <a:off x="2600325" y="304266600"/>
          <a:ext cx="1971675" cy="2381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2600325</xdr:colOff>
      <xdr:row>920</xdr:row>
      <xdr:rowOff>0</xdr:rowOff>
    </xdr:from>
    <xdr:ext cx="1971675" cy="238125"/>
    <xdr:sp>
      <xdr:nvSpPr>
        <xdr:cNvPr id="614" name="Text Box 30"/>
        <xdr:cNvSpPr txBox="1">
          <a:spLocks noChangeArrowheads="1"/>
        </xdr:cNvSpPr>
      </xdr:nvSpPr>
      <xdr:spPr>
        <a:xfrm>
          <a:off x="2600325" y="304266600"/>
          <a:ext cx="1971675" cy="2381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2600325</xdr:colOff>
      <xdr:row>920</xdr:row>
      <xdr:rowOff>0</xdr:rowOff>
    </xdr:from>
    <xdr:ext cx="1971675" cy="238125"/>
    <xdr:sp>
      <xdr:nvSpPr>
        <xdr:cNvPr id="615" name="Text Box 31"/>
        <xdr:cNvSpPr txBox="1">
          <a:spLocks noChangeArrowheads="1"/>
        </xdr:cNvSpPr>
      </xdr:nvSpPr>
      <xdr:spPr>
        <a:xfrm>
          <a:off x="2600325" y="304266600"/>
          <a:ext cx="1971675" cy="2381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2600325</xdr:colOff>
      <xdr:row>920</xdr:row>
      <xdr:rowOff>0</xdr:rowOff>
    </xdr:from>
    <xdr:ext cx="1971675" cy="238125"/>
    <xdr:sp>
      <xdr:nvSpPr>
        <xdr:cNvPr id="616" name="Text Box 32"/>
        <xdr:cNvSpPr txBox="1">
          <a:spLocks noChangeArrowheads="1"/>
        </xdr:cNvSpPr>
      </xdr:nvSpPr>
      <xdr:spPr>
        <a:xfrm>
          <a:off x="2600325" y="304266600"/>
          <a:ext cx="1971675" cy="2381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2571750</xdr:colOff>
      <xdr:row>920</xdr:row>
      <xdr:rowOff>0</xdr:rowOff>
    </xdr:from>
    <xdr:ext cx="1971675" cy="238125"/>
    <xdr:sp>
      <xdr:nvSpPr>
        <xdr:cNvPr id="617" name="Text Box 33"/>
        <xdr:cNvSpPr txBox="1">
          <a:spLocks noChangeArrowheads="1"/>
        </xdr:cNvSpPr>
      </xdr:nvSpPr>
      <xdr:spPr>
        <a:xfrm>
          <a:off x="2571750" y="304266600"/>
          <a:ext cx="1971675" cy="2381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2571750</xdr:colOff>
      <xdr:row>977</xdr:row>
      <xdr:rowOff>371475</xdr:rowOff>
    </xdr:from>
    <xdr:ext cx="1990725" cy="247650"/>
    <xdr:sp>
      <xdr:nvSpPr>
        <xdr:cNvPr id="618" name="Text Box 33"/>
        <xdr:cNvSpPr txBox="1">
          <a:spLocks noChangeArrowheads="1"/>
        </xdr:cNvSpPr>
      </xdr:nvSpPr>
      <xdr:spPr>
        <a:xfrm>
          <a:off x="2571750" y="327879075"/>
          <a:ext cx="1990725" cy="2476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U2616"/>
  <sheetViews>
    <sheetView tabSelected="1" zoomScaleSheetLayoutView="50" workbookViewId="0" topLeftCell="A2474">
      <selection activeCell="A2480" sqref="A2480:IV2549"/>
    </sheetView>
  </sheetViews>
  <sheetFormatPr defaultColWidth="9.140625" defaultRowHeight="12"/>
  <cols>
    <col min="1" max="1" width="61.28125" style="3" customWidth="1"/>
    <col min="2" max="2" width="19.28125" style="2" customWidth="1"/>
    <col min="3" max="3" width="15.28125" style="2" customWidth="1"/>
    <col min="4" max="4" width="19.7109375" style="76" customWidth="1"/>
    <col min="5" max="5" width="19.8515625" style="76" customWidth="1"/>
    <col min="6" max="6" width="11.421875" style="436" customWidth="1"/>
    <col min="7" max="7" width="12.8515625" style="436" customWidth="1"/>
    <col min="8" max="8" width="10.421875" style="1" customWidth="1"/>
    <col min="9" max="16384" width="10.28125" style="2" customWidth="1"/>
  </cols>
  <sheetData>
    <row r="1" spans="2:8" ht="12">
      <c r="B1" s="3"/>
      <c r="C1" s="3"/>
      <c r="D1" s="1"/>
      <c r="E1" s="1"/>
      <c r="F1" s="4"/>
      <c r="G1" s="4"/>
      <c r="H1" s="7"/>
    </row>
    <row r="2" spans="1:8" ht="15.75">
      <c r="A2" s="8" t="s">
        <v>3059</v>
      </c>
      <c r="B2" s="3"/>
      <c r="C2" s="3"/>
      <c r="D2" s="1"/>
      <c r="E2" s="1"/>
      <c r="F2" s="4"/>
      <c r="G2" s="4"/>
      <c r="H2" s="7"/>
    </row>
    <row r="3" spans="2:8" ht="12">
      <c r="B3" s="3"/>
      <c r="C3" s="3"/>
      <c r="D3" s="1"/>
      <c r="E3" s="1"/>
      <c r="F3" s="4"/>
      <c r="G3" s="4"/>
      <c r="H3" s="7"/>
    </row>
    <row r="4" spans="1:8" s="12" customFormat="1" ht="41.25" hidden="1">
      <c r="A4" s="9" t="s">
        <v>3604</v>
      </c>
      <c r="B4" s="10"/>
      <c r="C4" s="10"/>
      <c r="D4" s="344"/>
      <c r="E4" s="344"/>
      <c r="F4" s="10"/>
      <c r="G4" s="10"/>
      <c r="H4" s="11"/>
    </row>
    <row r="5" spans="2:8" ht="12.75">
      <c r="B5" s="4"/>
      <c r="C5" s="4"/>
      <c r="D5" s="1"/>
      <c r="E5" s="1"/>
      <c r="F5" s="4"/>
      <c r="G5" s="4"/>
      <c r="H5" s="7"/>
    </row>
    <row r="6" spans="1:8" s="58" customFormat="1" ht="13.5" thickBot="1">
      <c r="A6" s="58" t="s">
        <v>3404</v>
      </c>
      <c r="D6" s="66"/>
      <c r="E6" s="66"/>
      <c r="F6" s="156"/>
      <c r="G6" s="378"/>
      <c r="H6" s="66"/>
    </row>
    <row r="7" spans="1:8" s="58" customFormat="1" ht="12" thickTop="1">
      <c r="A7" s="199" t="s">
        <v>3060</v>
      </c>
      <c r="B7" s="200" t="s">
        <v>3061</v>
      </c>
      <c r="C7" s="200" t="s">
        <v>3067</v>
      </c>
      <c r="D7" s="200" t="s">
        <v>3062</v>
      </c>
      <c r="E7" s="200" t="s">
        <v>3063</v>
      </c>
      <c r="F7" s="200" t="s">
        <v>3064</v>
      </c>
      <c r="G7" s="201" t="s">
        <v>3065</v>
      </c>
      <c r="H7" s="202" t="s">
        <v>3066</v>
      </c>
    </row>
    <row r="8" spans="1:8" s="203" customFormat="1" ht="38.25" customHeight="1">
      <c r="A8" s="164" t="s">
        <v>3601</v>
      </c>
      <c r="B8" s="88" t="s">
        <v>3401</v>
      </c>
      <c r="C8" s="88" t="s">
        <v>3402</v>
      </c>
      <c r="D8" s="346" t="s">
        <v>3403</v>
      </c>
      <c r="E8" s="346" t="s">
        <v>3602</v>
      </c>
      <c r="F8" s="89" t="s">
        <v>3603</v>
      </c>
      <c r="G8" s="89"/>
      <c r="H8" s="186">
        <v>2007.7</v>
      </c>
    </row>
    <row r="9" spans="1:8" s="203" customFormat="1" ht="12">
      <c r="A9" s="48"/>
      <c r="B9" s="91"/>
      <c r="C9" s="91"/>
      <c r="D9" s="157"/>
      <c r="E9" s="157"/>
      <c r="F9" s="47"/>
      <c r="G9" s="47"/>
      <c r="H9" s="157"/>
    </row>
    <row r="10" spans="1:8" s="203" customFormat="1" ht="12">
      <c r="A10" s="48"/>
      <c r="B10" s="91"/>
      <c r="C10" s="91"/>
      <c r="D10" s="157"/>
      <c r="E10" s="157"/>
      <c r="F10" s="47"/>
      <c r="G10" s="47"/>
      <c r="H10" s="157"/>
    </row>
    <row r="11" spans="1:8" s="12" customFormat="1" ht="41.25" hidden="1">
      <c r="A11" s="9" t="s">
        <v>3605</v>
      </c>
      <c r="B11" s="10"/>
      <c r="C11" s="10"/>
      <c r="D11" s="344"/>
      <c r="E11" s="344"/>
      <c r="F11" s="10"/>
      <c r="G11" s="10"/>
      <c r="H11" s="11"/>
    </row>
    <row r="12" spans="1:8" s="6" customFormat="1" ht="12.75">
      <c r="A12" s="5"/>
      <c r="B12" s="13"/>
      <c r="C12" s="13"/>
      <c r="D12" s="347"/>
      <c r="E12" s="347"/>
      <c r="F12" s="13"/>
      <c r="G12" s="13"/>
      <c r="H12" s="14"/>
    </row>
    <row r="13" spans="1:8" s="58" customFormat="1" ht="13.5" thickBot="1">
      <c r="A13" s="37" t="str">
        <f>A11&amp;"河川環境研究室"</f>
        <v>環境研究部 河川環境研究室</v>
      </c>
      <c r="B13" s="37"/>
      <c r="C13" s="37"/>
      <c r="D13" s="65"/>
      <c r="E13" s="65"/>
      <c r="F13" s="177"/>
      <c r="G13" s="379"/>
      <c r="H13" s="65"/>
    </row>
    <row r="14" spans="1:8" s="58" customFormat="1" ht="13.5" thickTop="1">
      <c r="A14" s="199" t="s">
        <v>3060</v>
      </c>
      <c r="B14" s="200" t="s">
        <v>3061</v>
      </c>
      <c r="C14" s="200" t="s">
        <v>3067</v>
      </c>
      <c r="D14" s="200" t="s">
        <v>3062</v>
      </c>
      <c r="E14" s="200" t="s">
        <v>3063</v>
      </c>
      <c r="F14" s="200" t="s">
        <v>3064</v>
      </c>
      <c r="G14" s="201" t="s">
        <v>3065</v>
      </c>
      <c r="H14" s="202" t="s">
        <v>3066</v>
      </c>
    </row>
    <row r="15" spans="1:8" s="58" customFormat="1" ht="101.25" customHeight="1">
      <c r="A15" s="92" t="s">
        <v>2744</v>
      </c>
      <c r="B15" s="70" t="s">
        <v>2745</v>
      </c>
      <c r="C15" s="70" t="s">
        <v>2746</v>
      </c>
      <c r="D15" s="165" t="s">
        <v>3411</v>
      </c>
      <c r="E15" s="165" t="s">
        <v>2747</v>
      </c>
      <c r="F15" s="380" t="s">
        <v>3413</v>
      </c>
      <c r="G15" s="380" t="s">
        <v>2397</v>
      </c>
      <c r="H15" s="165">
        <v>2007.6</v>
      </c>
    </row>
    <row r="16" spans="1:8" s="58" customFormat="1" ht="86.25" customHeight="1">
      <c r="A16" s="37" t="s">
        <v>2748</v>
      </c>
      <c r="B16" s="71" t="s">
        <v>2749</v>
      </c>
      <c r="C16" s="71" t="s">
        <v>2750</v>
      </c>
      <c r="D16" s="98" t="s">
        <v>2751</v>
      </c>
      <c r="E16" s="98" t="s">
        <v>1293</v>
      </c>
      <c r="F16" s="381" t="s">
        <v>3606</v>
      </c>
      <c r="G16" s="381" t="s">
        <v>3607</v>
      </c>
      <c r="H16" s="98">
        <v>2007.6</v>
      </c>
    </row>
    <row r="17" spans="1:8" s="58" customFormat="1" ht="77.25" customHeight="1">
      <c r="A17" s="37" t="s">
        <v>3608</v>
      </c>
      <c r="B17" s="71" t="s">
        <v>3609</v>
      </c>
      <c r="C17" s="71" t="s">
        <v>2746</v>
      </c>
      <c r="D17" s="98" t="s">
        <v>3610</v>
      </c>
      <c r="E17" s="98" t="s">
        <v>3611</v>
      </c>
      <c r="F17" s="381" t="s">
        <v>3612</v>
      </c>
      <c r="G17" s="381"/>
      <c r="H17" s="98">
        <v>2007.6</v>
      </c>
    </row>
    <row r="18" spans="1:8" s="58" customFormat="1" ht="48" customHeight="1">
      <c r="A18" s="37" t="s">
        <v>2752</v>
      </c>
      <c r="B18" s="71" t="s">
        <v>2753</v>
      </c>
      <c r="C18" s="71" t="s">
        <v>2746</v>
      </c>
      <c r="D18" s="98" t="s">
        <v>2754</v>
      </c>
      <c r="E18" s="98" t="s">
        <v>2755</v>
      </c>
      <c r="F18" s="381" t="s">
        <v>2756</v>
      </c>
      <c r="G18" s="381" t="s">
        <v>3613</v>
      </c>
      <c r="H18" s="98">
        <v>2007.9</v>
      </c>
    </row>
    <row r="19" spans="1:8" s="58" customFormat="1" ht="49.5" customHeight="1">
      <c r="A19" s="37" t="s">
        <v>2757</v>
      </c>
      <c r="B19" s="71" t="s">
        <v>2758</v>
      </c>
      <c r="C19" s="71" t="s">
        <v>2746</v>
      </c>
      <c r="D19" s="98" t="s">
        <v>2754</v>
      </c>
      <c r="E19" s="98" t="s">
        <v>2755</v>
      </c>
      <c r="F19" s="381" t="s">
        <v>2756</v>
      </c>
      <c r="G19" s="381" t="s">
        <v>1073</v>
      </c>
      <c r="H19" s="98">
        <v>2007.9</v>
      </c>
    </row>
    <row r="20" spans="1:8" s="58" customFormat="1" ht="52.5" customHeight="1">
      <c r="A20" s="37" t="s">
        <v>2759</v>
      </c>
      <c r="B20" s="71" t="s">
        <v>2760</v>
      </c>
      <c r="C20" s="71" t="s">
        <v>2746</v>
      </c>
      <c r="D20" s="98" t="s">
        <v>2754</v>
      </c>
      <c r="E20" s="98" t="s">
        <v>2755</v>
      </c>
      <c r="F20" s="381" t="s">
        <v>2761</v>
      </c>
      <c r="G20" s="381" t="s">
        <v>1074</v>
      </c>
      <c r="H20" s="98">
        <v>2007.9</v>
      </c>
    </row>
    <row r="21" spans="1:8" s="58" customFormat="1" ht="49.5" customHeight="1">
      <c r="A21" s="37" t="s">
        <v>2762</v>
      </c>
      <c r="B21" s="71" t="s">
        <v>2763</v>
      </c>
      <c r="C21" s="71" t="s">
        <v>2746</v>
      </c>
      <c r="D21" s="98" t="s">
        <v>2754</v>
      </c>
      <c r="E21" s="98" t="s">
        <v>2755</v>
      </c>
      <c r="F21" s="381" t="s">
        <v>2764</v>
      </c>
      <c r="G21" s="381" t="s">
        <v>1075</v>
      </c>
      <c r="H21" s="98">
        <v>2007.9</v>
      </c>
    </row>
    <row r="22" spans="1:8" s="58" customFormat="1" ht="54" customHeight="1">
      <c r="A22" s="37" t="s">
        <v>2765</v>
      </c>
      <c r="B22" s="71" t="s">
        <v>2760</v>
      </c>
      <c r="C22" s="71" t="s">
        <v>2746</v>
      </c>
      <c r="D22" s="98" t="s">
        <v>2766</v>
      </c>
      <c r="E22" s="98" t="s">
        <v>2767</v>
      </c>
      <c r="F22" s="381" t="s">
        <v>1079</v>
      </c>
      <c r="G22" s="381" t="s">
        <v>1076</v>
      </c>
      <c r="H22" s="75" t="s">
        <v>3614</v>
      </c>
    </row>
    <row r="23" spans="1:8" s="58" customFormat="1" ht="112.5" customHeight="1">
      <c r="A23" s="37" t="s">
        <v>2768</v>
      </c>
      <c r="B23" s="71" t="s">
        <v>2769</v>
      </c>
      <c r="C23" s="137" t="s">
        <v>1081</v>
      </c>
      <c r="D23" s="98" t="s">
        <v>2770</v>
      </c>
      <c r="E23" s="98" t="s">
        <v>2771</v>
      </c>
      <c r="F23" s="381" t="s">
        <v>2772</v>
      </c>
      <c r="G23" s="381" t="s">
        <v>2773</v>
      </c>
      <c r="H23" s="75" t="s">
        <v>478</v>
      </c>
    </row>
    <row r="24" spans="1:8" s="58" customFormat="1" ht="67.5" customHeight="1">
      <c r="A24" s="50" t="s">
        <v>3615</v>
      </c>
      <c r="B24" s="32" t="s">
        <v>3616</v>
      </c>
      <c r="C24" s="32" t="s">
        <v>2746</v>
      </c>
      <c r="D24" s="55" t="s">
        <v>3617</v>
      </c>
      <c r="E24" s="55" t="s">
        <v>3618</v>
      </c>
      <c r="F24" s="85"/>
      <c r="G24" s="85" t="s">
        <v>1077</v>
      </c>
      <c r="H24" s="98" t="s">
        <v>1958</v>
      </c>
    </row>
    <row r="25" spans="1:8" s="58" customFormat="1" ht="78" customHeight="1">
      <c r="A25" s="50" t="s">
        <v>1959</v>
      </c>
      <c r="B25" s="32" t="s">
        <v>1960</v>
      </c>
      <c r="C25" s="32" t="s">
        <v>2746</v>
      </c>
      <c r="D25" s="55" t="s">
        <v>1961</v>
      </c>
      <c r="E25" s="55" t="s">
        <v>1962</v>
      </c>
      <c r="F25" s="85" t="s">
        <v>2774</v>
      </c>
      <c r="G25" s="85" t="s">
        <v>1078</v>
      </c>
      <c r="H25" s="98">
        <v>2008.2</v>
      </c>
    </row>
    <row r="26" spans="1:8" s="58" customFormat="1" ht="82.5" customHeight="1">
      <c r="A26" s="50" t="s">
        <v>2775</v>
      </c>
      <c r="B26" s="32" t="s">
        <v>2776</v>
      </c>
      <c r="C26" s="32" t="s">
        <v>2777</v>
      </c>
      <c r="D26" s="55" t="s">
        <v>2778</v>
      </c>
      <c r="E26" s="55" t="s">
        <v>2779</v>
      </c>
      <c r="F26" s="85" t="s">
        <v>1080</v>
      </c>
      <c r="G26" s="85" t="s">
        <v>1963</v>
      </c>
      <c r="H26" s="98">
        <v>2008.2</v>
      </c>
    </row>
    <row r="27" spans="1:8" s="58" customFormat="1" ht="72" customHeight="1">
      <c r="A27" s="198" t="s">
        <v>1964</v>
      </c>
      <c r="B27" s="146" t="s">
        <v>2780</v>
      </c>
      <c r="C27" s="68" t="s">
        <v>2781</v>
      </c>
      <c r="D27" s="146" t="s">
        <v>1965</v>
      </c>
      <c r="E27" s="146" t="s">
        <v>1966</v>
      </c>
      <c r="F27" s="234" t="s">
        <v>1967</v>
      </c>
      <c r="G27" s="150" t="s">
        <v>1968</v>
      </c>
      <c r="H27" s="166">
        <v>2007.8</v>
      </c>
    </row>
    <row r="28" spans="1:8" s="58" customFormat="1" ht="12">
      <c r="A28" s="40"/>
      <c r="B28" s="40"/>
      <c r="C28" s="40"/>
      <c r="D28" s="206"/>
      <c r="E28" s="206"/>
      <c r="F28" s="219"/>
      <c r="G28" s="382"/>
      <c r="H28" s="206"/>
    </row>
    <row r="29" spans="2:8" ht="12" hidden="1">
      <c r="B29" s="4"/>
      <c r="C29" s="4"/>
      <c r="D29" s="1"/>
      <c r="E29" s="1"/>
      <c r="F29" s="4"/>
      <c r="G29" s="4"/>
      <c r="H29" s="7"/>
    </row>
    <row r="30" spans="1:8" s="58" customFormat="1" ht="12" hidden="1">
      <c r="A30" s="37" t="str">
        <f>A11&amp;"道路環境研究室"</f>
        <v>環境研究部 道路環境研究室</v>
      </c>
      <c r="B30" s="37"/>
      <c r="C30" s="37"/>
      <c r="D30" s="65"/>
      <c r="E30" s="65"/>
      <c r="F30" s="177"/>
      <c r="G30" s="379"/>
      <c r="H30" s="65"/>
    </row>
    <row r="31" spans="1:8" s="58" customFormat="1" ht="12" hidden="1" thickTop="1">
      <c r="A31" s="199" t="s">
        <v>3060</v>
      </c>
      <c r="B31" s="200" t="s">
        <v>3061</v>
      </c>
      <c r="C31" s="200" t="s">
        <v>3067</v>
      </c>
      <c r="D31" s="345" t="s">
        <v>3062</v>
      </c>
      <c r="E31" s="345" t="s">
        <v>3063</v>
      </c>
      <c r="F31" s="200" t="s">
        <v>3064</v>
      </c>
      <c r="G31" s="201" t="s">
        <v>3065</v>
      </c>
      <c r="H31" s="207" t="s">
        <v>3066</v>
      </c>
    </row>
    <row r="32" spans="1:8" s="58" customFormat="1" ht="12" hidden="1">
      <c r="A32" s="208"/>
      <c r="B32" s="209"/>
      <c r="C32" s="209"/>
      <c r="D32" s="348"/>
      <c r="E32" s="348"/>
      <c r="F32" s="448"/>
      <c r="G32" s="383"/>
      <c r="H32" s="210"/>
    </row>
    <row r="33" spans="1:8" s="58" customFormat="1" ht="12" hidden="1">
      <c r="A33" s="211"/>
      <c r="B33" s="212"/>
      <c r="C33" s="212"/>
      <c r="D33" s="349"/>
      <c r="E33" s="349"/>
      <c r="F33" s="449"/>
      <c r="G33" s="384"/>
      <c r="H33" s="213"/>
    </row>
    <row r="34" spans="1:8" s="58" customFormat="1" ht="12" hidden="1">
      <c r="A34" s="214"/>
      <c r="B34" s="212"/>
      <c r="C34" s="212"/>
      <c r="D34" s="349"/>
      <c r="E34" s="349"/>
      <c r="F34" s="449"/>
      <c r="G34" s="384"/>
      <c r="H34" s="213"/>
    </row>
    <row r="35" spans="1:8" s="58" customFormat="1" ht="12" hidden="1">
      <c r="A35" s="214"/>
      <c r="B35" s="212"/>
      <c r="C35" s="212"/>
      <c r="D35" s="349"/>
      <c r="E35" s="349"/>
      <c r="F35" s="449"/>
      <c r="G35" s="384"/>
      <c r="H35" s="213"/>
    </row>
    <row r="36" spans="1:8" s="58" customFormat="1" ht="12" hidden="1">
      <c r="A36" s="214"/>
      <c r="B36" s="212"/>
      <c r="C36" s="212"/>
      <c r="D36" s="349"/>
      <c r="E36" s="349"/>
      <c r="F36" s="449"/>
      <c r="G36" s="384"/>
      <c r="H36" s="213"/>
    </row>
    <row r="37" spans="1:8" s="58" customFormat="1" ht="12" hidden="1">
      <c r="A37" s="211"/>
      <c r="B37" s="212"/>
      <c r="C37" s="212"/>
      <c r="D37" s="349"/>
      <c r="E37" s="349"/>
      <c r="F37" s="449"/>
      <c r="G37" s="384"/>
      <c r="H37" s="213"/>
    </row>
    <row r="38" spans="1:8" s="58" customFormat="1" ht="12" hidden="1">
      <c r="A38" s="211"/>
      <c r="B38" s="212"/>
      <c r="C38" s="212"/>
      <c r="D38" s="349"/>
      <c r="E38" s="349"/>
      <c r="F38" s="449"/>
      <c r="G38" s="384"/>
      <c r="H38" s="213"/>
    </row>
    <row r="39" spans="1:8" s="58" customFormat="1" ht="12" hidden="1">
      <c r="A39" s="211"/>
      <c r="B39" s="212"/>
      <c r="C39" s="212"/>
      <c r="D39" s="349"/>
      <c r="E39" s="349"/>
      <c r="F39" s="449"/>
      <c r="G39" s="384"/>
      <c r="H39" s="213"/>
    </row>
    <row r="40" spans="1:8" s="58" customFormat="1" ht="12" hidden="1">
      <c r="A40" s="211"/>
      <c r="B40" s="212"/>
      <c r="C40" s="212"/>
      <c r="D40" s="349"/>
      <c r="E40" s="349"/>
      <c r="F40" s="449"/>
      <c r="G40" s="384"/>
      <c r="H40" s="213"/>
    </row>
    <row r="41" spans="1:8" s="58" customFormat="1" ht="12" hidden="1">
      <c r="A41" s="211"/>
      <c r="B41" s="212"/>
      <c r="C41" s="212"/>
      <c r="D41" s="349"/>
      <c r="E41" s="349"/>
      <c r="F41" s="449"/>
      <c r="G41" s="384"/>
      <c r="H41" s="213"/>
    </row>
    <row r="42" spans="1:8" s="58" customFormat="1" ht="12" hidden="1">
      <c r="A42" s="215"/>
      <c r="B42" s="216"/>
      <c r="C42" s="216"/>
      <c r="D42" s="350"/>
      <c r="E42" s="350"/>
      <c r="F42" s="450"/>
      <c r="G42" s="385"/>
      <c r="H42" s="217"/>
    </row>
    <row r="43" spans="1:8" s="58" customFormat="1" ht="12" hidden="1">
      <c r="A43" s="40"/>
      <c r="B43" s="40"/>
      <c r="C43" s="40"/>
      <c r="D43" s="206"/>
      <c r="E43" s="206"/>
      <c r="F43" s="219"/>
      <c r="G43" s="382"/>
      <c r="H43" s="206"/>
    </row>
    <row r="44" spans="2:7" ht="12">
      <c r="B44" s="3"/>
      <c r="C44" s="3"/>
      <c r="D44" s="1"/>
      <c r="E44" s="1"/>
      <c r="F44" s="4"/>
      <c r="G44" s="4"/>
    </row>
    <row r="45" spans="1:8" s="58" customFormat="1" ht="13.5" thickBot="1">
      <c r="A45" s="37" t="str">
        <f>A11&amp;"緑化生態研究室 "</f>
        <v>環境研究部 緑化生態研究室 </v>
      </c>
      <c r="B45" s="37"/>
      <c r="C45" s="37"/>
      <c r="D45" s="65"/>
      <c r="E45" s="65"/>
      <c r="F45" s="177"/>
      <c r="G45" s="379"/>
      <c r="H45" s="65"/>
    </row>
    <row r="46" spans="1:8" s="156" customFormat="1" ht="13.5" thickTop="1">
      <c r="A46" s="199" t="s">
        <v>3060</v>
      </c>
      <c r="B46" s="200" t="s">
        <v>3061</v>
      </c>
      <c r="C46" s="200" t="s">
        <v>3067</v>
      </c>
      <c r="D46" s="200" t="s">
        <v>3062</v>
      </c>
      <c r="E46" s="200" t="s">
        <v>3063</v>
      </c>
      <c r="F46" s="200" t="s">
        <v>3064</v>
      </c>
      <c r="G46" s="201" t="s">
        <v>3065</v>
      </c>
      <c r="H46" s="202" t="s">
        <v>3066</v>
      </c>
    </row>
    <row r="47" spans="1:8" s="58" customFormat="1" ht="42.75" customHeight="1">
      <c r="A47" s="430" t="s">
        <v>1969</v>
      </c>
      <c r="B47" s="21" t="s">
        <v>2782</v>
      </c>
      <c r="C47" s="21" t="s">
        <v>2783</v>
      </c>
      <c r="D47" s="537" t="s">
        <v>2784</v>
      </c>
      <c r="E47" s="537" t="s">
        <v>2785</v>
      </c>
      <c r="F47" s="538" t="s">
        <v>1970</v>
      </c>
      <c r="G47" s="429" t="s">
        <v>1082</v>
      </c>
      <c r="H47" s="552">
        <v>2007.8</v>
      </c>
    </row>
    <row r="48" spans="1:8" s="58" customFormat="1" ht="36" customHeight="1">
      <c r="A48" s="526"/>
      <c r="B48" s="32" t="s">
        <v>2786</v>
      </c>
      <c r="C48" s="32" t="s">
        <v>2787</v>
      </c>
      <c r="D48" s="519"/>
      <c r="E48" s="519"/>
      <c r="F48" s="520"/>
      <c r="G48" s="487"/>
      <c r="H48" s="508"/>
    </row>
    <row r="49" spans="1:8" s="58" customFormat="1" ht="59.25" customHeight="1">
      <c r="A49" s="526"/>
      <c r="B49" s="32" t="s">
        <v>2788</v>
      </c>
      <c r="C49" s="32" t="s">
        <v>2783</v>
      </c>
      <c r="D49" s="519"/>
      <c r="E49" s="519"/>
      <c r="F49" s="520"/>
      <c r="G49" s="487"/>
      <c r="H49" s="508"/>
    </row>
    <row r="50" spans="1:8" s="58" customFormat="1" ht="41.25" customHeight="1">
      <c r="A50" s="526" t="s">
        <v>2789</v>
      </c>
      <c r="B50" s="32" t="s">
        <v>2782</v>
      </c>
      <c r="C50" s="32" t="s">
        <v>2783</v>
      </c>
      <c r="D50" s="519" t="s">
        <v>2784</v>
      </c>
      <c r="E50" s="519" t="s">
        <v>2785</v>
      </c>
      <c r="F50" s="520" t="s">
        <v>1970</v>
      </c>
      <c r="G50" s="487" t="s">
        <v>1083</v>
      </c>
      <c r="H50" s="508">
        <v>2008.2</v>
      </c>
    </row>
    <row r="51" spans="1:8" s="58" customFormat="1" ht="31.5" customHeight="1">
      <c r="A51" s="526"/>
      <c r="B51" s="32" t="s">
        <v>2790</v>
      </c>
      <c r="C51" s="32" t="s">
        <v>2787</v>
      </c>
      <c r="D51" s="519"/>
      <c r="E51" s="519"/>
      <c r="F51" s="520"/>
      <c r="G51" s="487"/>
      <c r="H51" s="508"/>
    </row>
    <row r="52" spans="1:8" s="58" customFormat="1" ht="37.5" customHeight="1">
      <c r="A52" s="526"/>
      <c r="B52" s="32" t="s">
        <v>2791</v>
      </c>
      <c r="C52" s="32" t="s">
        <v>2792</v>
      </c>
      <c r="D52" s="519"/>
      <c r="E52" s="519"/>
      <c r="F52" s="520"/>
      <c r="G52" s="487"/>
      <c r="H52" s="508"/>
    </row>
    <row r="53" spans="1:8" s="58" customFormat="1" ht="35.25" customHeight="1">
      <c r="A53" s="526" t="s">
        <v>2793</v>
      </c>
      <c r="B53" s="32" t="s">
        <v>2794</v>
      </c>
      <c r="C53" s="32" t="s">
        <v>2795</v>
      </c>
      <c r="D53" s="519" t="s">
        <v>2796</v>
      </c>
      <c r="E53" s="519" t="s">
        <v>2797</v>
      </c>
      <c r="F53" s="520" t="s">
        <v>1971</v>
      </c>
      <c r="G53" s="520" t="s">
        <v>1972</v>
      </c>
      <c r="H53" s="508">
        <v>2008.2</v>
      </c>
    </row>
    <row r="54" spans="1:8" s="58" customFormat="1" ht="42" customHeight="1">
      <c r="A54" s="526"/>
      <c r="B54" s="32" t="s">
        <v>2788</v>
      </c>
      <c r="C54" s="32" t="s">
        <v>2795</v>
      </c>
      <c r="D54" s="519"/>
      <c r="E54" s="519"/>
      <c r="F54" s="520"/>
      <c r="G54" s="520"/>
      <c r="H54" s="508"/>
    </row>
    <row r="55" spans="1:8" s="58" customFormat="1" ht="45" customHeight="1">
      <c r="A55" s="52" t="s">
        <v>2798</v>
      </c>
      <c r="B55" s="32" t="s">
        <v>2799</v>
      </c>
      <c r="C55" s="32" t="s">
        <v>3582</v>
      </c>
      <c r="D55" s="55" t="s">
        <v>2800</v>
      </c>
      <c r="E55" s="55" t="s">
        <v>2801</v>
      </c>
      <c r="F55" s="85" t="s">
        <v>1973</v>
      </c>
      <c r="G55" s="85" t="s">
        <v>1974</v>
      </c>
      <c r="H55" s="98">
        <v>2007.11</v>
      </c>
    </row>
    <row r="56" spans="1:8" s="58" customFormat="1" ht="44.25" customHeight="1">
      <c r="A56" s="52" t="s">
        <v>2802</v>
      </c>
      <c r="B56" s="32" t="s">
        <v>2799</v>
      </c>
      <c r="C56" s="32" t="s">
        <v>3582</v>
      </c>
      <c r="D56" s="55" t="s">
        <v>2803</v>
      </c>
      <c r="E56" s="55" t="s">
        <v>2804</v>
      </c>
      <c r="F56" s="85" t="s">
        <v>1975</v>
      </c>
      <c r="G56" s="85" t="s">
        <v>2252</v>
      </c>
      <c r="H56" s="98">
        <v>2008.2</v>
      </c>
    </row>
    <row r="57" spans="1:8" s="58" customFormat="1" ht="54.75" customHeight="1">
      <c r="A57" s="526" t="s">
        <v>2805</v>
      </c>
      <c r="B57" s="32" t="s">
        <v>2806</v>
      </c>
      <c r="C57" s="32" t="s">
        <v>2807</v>
      </c>
      <c r="D57" s="519" t="s">
        <v>2808</v>
      </c>
      <c r="E57" s="519" t="s">
        <v>2809</v>
      </c>
      <c r="F57" s="520" t="s">
        <v>1976</v>
      </c>
      <c r="G57" s="520" t="s">
        <v>1977</v>
      </c>
      <c r="H57" s="554" t="s">
        <v>1978</v>
      </c>
    </row>
    <row r="58" spans="1:8" s="58" customFormat="1" ht="42.75" customHeight="1">
      <c r="A58" s="526"/>
      <c r="B58" s="32" t="s">
        <v>2810</v>
      </c>
      <c r="C58" s="32" t="s">
        <v>2811</v>
      </c>
      <c r="D58" s="519"/>
      <c r="E58" s="519"/>
      <c r="F58" s="520"/>
      <c r="G58" s="520"/>
      <c r="H58" s="554"/>
    </row>
    <row r="59" spans="1:8" s="58" customFormat="1" ht="42" customHeight="1">
      <c r="A59" s="50" t="s">
        <v>2812</v>
      </c>
      <c r="B59" s="32" t="s">
        <v>2810</v>
      </c>
      <c r="C59" s="32" t="s">
        <v>2811</v>
      </c>
      <c r="D59" s="55" t="s">
        <v>2813</v>
      </c>
      <c r="E59" s="55" t="s">
        <v>1139</v>
      </c>
      <c r="F59" s="85" t="s">
        <v>1084</v>
      </c>
      <c r="G59" s="85" t="s">
        <v>1979</v>
      </c>
      <c r="H59" s="179" t="s">
        <v>1980</v>
      </c>
    </row>
    <row r="60" spans="1:8" s="58" customFormat="1" ht="36" customHeight="1">
      <c r="A60" s="526" t="s">
        <v>1140</v>
      </c>
      <c r="B60" s="32" t="s">
        <v>2810</v>
      </c>
      <c r="C60" s="32" t="s">
        <v>2811</v>
      </c>
      <c r="D60" s="519" t="s">
        <v>1141</v>
      </c>
      <c r="E60" s="519" t="s">
        <v>1142</v>
      </c>
      <c r="F60" s="520" t="s">
        <v>1981</v>
      </c>
      <c r="G60" s="520" t="s">
        <v>1982</v>
      </c>
      <c r="H60" s="554" t="s">
        <v>1983</v>
      </c>
    </row>
    <row r="61" spans="1:8" s="58" customFormat="1" ht="60.75" customHeight="1">
      <c r="A61" s="526"/>
      <c r="B61" s="61" t="s">
        <v>1143</v>
      </c>
      <c r="C61" s="32" t="s">
        <v>1144</v>
      </c>
      <c r="D61" s="519"/>
      <c r="E61" s="519"/>
      <c r="F61" s="520"/>
      <c r="G61" s="520"/>
      <c r="H61" s="554"/>
    </row>
    <row r="62" spans="1:8" s="58" customFormat="1" ht="36" customHeight="1">
      <c r="A62" s="526" t="s">
        <v>1984</v>
      </c>
      <c r="B62" s="32" t="s">
        <v>2810</v>
      </c>
      <c r="C62" s="32" t="s">
        <v>2811</v>
      </c>
      <c r="D62" s="519" t="s">
        <v>1145</v>
      </c>
      <c r="E62" s="519" t="s">
        <v>1142</v>
      </c>
      <c r="F62" s="520" t="s">
        <v>1985</v>
      </c>
      <c r="G62" s="520" t="s">
        <v>1986</v>
      </c>
      <c r="H62" s="508">
        <v>2006.12</v>
      </c>
    </row>
    <row r="63" spans="1:8" s="58" customFormat="1" ht="36" customHeight="1">
      <c r="A63" s="526"/>
      <c r="B63" s="32" t="s">
        <v>1146</v>
      </c>
      <c r="C63" s="32" t="s">
        <v>1147</v>
      </c>
      <c r="D63" s="519"/>
      <c r="E63" s="519"/>
      <c r="F63" s="520"/>
      <c r="G63" s="520"/>
      <c r="H63" s="508"/>
    </row>
    <row r="64" spans="1:8" s="58" customFormat="1" ht="34.5" customHeight="1">
      <c r="A64" s="526"/>
      <c r="B64" s="32" t="s">
        <v>1148</v>
      </c>
      <c r="C64" s="32" t="s">
        <v>1147</v>
      </c>
      <c r="D64" s="519"/>
      <c r="E64" s="519"/>
      <c r="F64" s="520"/>
      <c r="G64" s="520"/>
      <c r="H64" s="508"/>
    </row>
    <row r="65" spans="1:8" s="58" customFormat="1" ht="46.5" customHeight="1">
      <c r="A65" s="526"/>
      <c r="B65" s="32" t="s">
        <v>1149</v>
      </c>
      <c r="C65" s="32" t="s">
        <v>1147</v>
      </c>
      <c r="D65" s="519"/>
      <c r="E65" s="519"/>
      <c r="F65" s="520"/>
      <c r="G65" s="520"/>
      <c r="H65" s="508"/>
    </row>
    <row r="66" spans="1:8" s="58" customFormat="1" ht="43.5" customHeight="1">
      <c r="A66" s="526" t="s">
        <v>1987</v>
      </c>
      <c r="B66" s="32" t="s">
        <v>1150</v>
      </c>
      <c r="C66" s="32" t="s">
        <v>1151</v>
      </c>
      <c r="D66" s="519" t="s">
        <v>1145</v>
      </c>
      <c r="E66" s="519" t="s">
        <v>1142</v>
      </c>
      <c r="F66" s="520" t="s">
        <v>1985</v>
      </c>
      <c r="G66" s="520" t="s">
        <v>1988</v>
      </c>
      <c r="H66" s="508">
        <v>2006.12</v>
      </c>
    </row>
    <row r="67" spans="1:8" s="58" customFormat="1" ht="42" customHeight="1">
      <c r="A67" s="526"/>
      <c r="B67" s="32" t="s">
        <v>2810</v>
      </c>
      <c r="C67" s="32" t="s">
        <v>2811</v>
      </c>
      <c r="D67" s="519"/>
      <c r="E67" s="519"/>
      <c r="F67" s="520"/>
      <c r="G67" s="520"/>
      <c r="H67" s="508"/>
    </row>
    <row r="68" spans="1:8" s="58" customFormat="1" ht="37.5" customHeight="1">
      <c r="A68" s="526" t="s">
        <v>1989</v>
      </c>
      <c r="B68" s="32" t="s">
        <v>2810</v>
      </c>
      <c r="C68" s="32" t="s">
        <v>2811</v>
      </c>
      <c r="D68" s="519" t="s">
        <v>1145</v>
      </c>
      <c r="E68" s="519" t="s">
        <v>1142</v>
      </c>
      <c r="F68" s="520" t="s">
        <v>1985</v>
      </c>
      <c r="G68" s="520" t="s">
        <v>1990</v>
      </c>
      <c r="H68" s="508">
        <v>2006.12</v>
      </c>
    </row>
    <row r="69" spans="1:8" s="58" customFormat="1" ht="33" customHeight="1">
      <c r="A69" s="526"/>
      <c r="B69" s="32" t="s">
        <v>1152</v>
      </c>
      <c r="C69" s="32" t="s">
        <v>2811</v>
      </c>
      <c r="D69" s="519"/>
      <c r="E69" s="519"/>
      <c r="F69" s="520"/>
      <c r="G69" s="520"/>
      <c r="H69" s="508"/>
    </row>
    <row r="70" spans="1:8" s="58" customFormat="1" ht="54" customHeight="1">
      <c r="A70" s="526"/>
      <c r="B70" s="32" t="s">
        <v>1153</v>
      </c>
      <c r="C70" s="32" t="s">
        <v>1154</v>
      </c>
      <c r="D70" s="519"/>
      <c r="E70" s="519"/>
      <c r="F70" s="520"/>
      <c r="G70" s="520"/>
      <c r="H70" s="508"/>
    </row>
    <row r="71" spans="1:8" s="58" customFormat="1" ht="45.75" customHeight="1">
      <c r="A71" s="37" t="s">
        <v>1155</v>
      </c>
      <c r="B71" s="32" t="s">
        <v>1156</v>
      </c>
      <c r="C71" s="32" t="s">
        <v>1157</v>
      </c>
      <c r="D71" s="55" t="s">
        <v>1158</v>
      </c>
      <c r="E71" s="55" t="s">
        <v>1159</v>
      </c>
      <c r="F71" s="85" t="s">
        <v>700</v>
      </c>
      <c r="G71" s="85" t="s">
        <v>701</v>
      </c>
      <c r="H71" s="65">
        <v>2007.6</v>
      </c>
    </row>
    <row r="72" spans="1:8" s="58" customFormat="1" ht="41.25" customHeight="1">
      <c r="A72" s="37" t="s">
        <v>3572</v>
      </c>
      <c r="B72" s="32" t="s">
        <v>1156</v>
      </c>
      <c r="C72" s="32" t="s">
        <v>1157</v>
      </c>
      <c r="D72" s="55" t="s">
        <v>3573</v>
      </c>
      <c r="E72" s="55" t="s">
        <v>3574</v>
      </c>
      <c r="F72" s="85" t="s">
        <v>702</v>
      </c>
      <c r="G72" s="85" t="s">
        <v>703</v>
      </c>
      <c r="H72" s="65">
        <v>2007.7</v>
      </c>
    </row>
    <row r="73" spans="1:8" s="58" customFormat="1" ht="12">
      <c r="A73" s="526" t="s">
        <v>704</v>
      </c>
      <c r="B73" s="519" t="s">
        <v>3575</v>
      </c>
      <c r="C73" s="528" t="s">
        <v>3576</v>
      </c>
      <c r="D73" s="519" t="s">
        <v>3577</v>
      </c>
      <c r="E73" s="519" t="s">
        <v>3578</v>
      </c>
      <c r="F73" s="520"/>
      <c r="G73" s="520">
        <v>23</v>
      </c>
      <c r="H73" s="508">
        <v>2007.6</v>
      </c>
    </row>
    <row r="74" spans="1:8" s="58" customFormat="1" ht="22.5" customHeight="1">
      <c r="A74" s="526"/>
      <c r="B74" s="519"/>
      <c r="C74" s="529"/>
      <c r="D74" s="519"/>
      <c r="E74" s="519"/>
      <c r="F74" s="520"/>
      <c r="G74" s="520"/>
      <c r="H74" s="508"/>
    </row>
    <row r="75" spans="1:8" s="58" customFormat="1" ht="12">
      <c r="A75" s="526"/>
      <c r="B75" s="519" t="s">
        <v>3579</v>
      </c>
      <c r="C75" s="529" t="s">
        <v>3580</v>
      </c>
      <c r="D75" s="519"/>
      <c r="E75" s="519"/>
      <c r="F75" s="520"/>
      <c r="G75" s="520"/>
      <c r="H75" s="508"/>
    </row>
    <row r="76" spans="1:8" s="58" customFormat="1" ht="12">
      <c r="A76" s="526"/>
      <c r="B76" s="519"/>
      <c r="C76" s="529"/>
      <c r="D76" s="519"/>
      <c r="E76" s="519"/>
      <c r="F76" s="520"/>
      <c r="G76" s="520"/>
      <c r="H76" s="508"/>
    </row>
    <row r="77" spans="1:8" s="58" customFormat="1" ht="12">
      <c r="A77" s="526"/>
      <c r="B77" s="519" t="s">
        <v>3581</v>
      </c>
      <c r="C77" s="529" t="s">
        <v>3582</v>
      </c>
      <c r="D77" s="519"/>
      <c r="E77" s="519"/>
      <c r="F77" s="520"/>
      <c r="G77" s="520"/>
      <c r="H77" s="508"/>
    </row>
    <row r="78" spans="1:8" s="58" customFormat="1" ht="12">
      <c r="A78" s="526"/>
      <c r="B78" s="519"/>
      <c r="C78" s="529"/>
      <c r="D78" s="519"/>
      <c r="E78" s="519"/>
      <c r="F78" s="520"/>
      <c r="G78" s="520"/>
      <c r="H78" s="508"/>
    </row>
    <row r="79" spans="1:8" s="58" customFormat="1" ht="12">
      <c r="A79" s="526"/>
      <c r="B79" s="519"/>
      <c r="C79" s="529"/>
      <c r="D79" s="519"/>
      <c r="E79" s="519"/>
      <c r="F79" s="520"/>
      <c r="G79" s="520"/>
      <c r="H79" s="508"/>
    </row>
    <row r="80" spans="1:8" s="58" customFormat="1" ht="12">
      <c r="A80" s="526"/>
      <c r="B80" s="519" t="s">
        <v>3583</v>
      </c>
      <c r="C80" s="529" t="s">
        <v>3582</v>
      </c>
      <c r="D80" s="519"/>
      <c r="E80" s="519"/>
      <c r="F80" s="520"/>
      <c r="G80" s="520"/>
      <c r="H80" s="508"/>
    </row>
    <row r="81" spans="1:8" s="58" customFormat="1" ht="12">
      <c r="A81" s="526"/>
      <c r="B81" s="519"/>
      <c r="C81" s="529"/>
      <c r="D81" s="519"/>
      <c r="E81" s="519"/>
      <c r="F81" s="520"/>
      <c r="G81" s="520"/>
      <c r="H81" s="508"/>
    </row>
    <row r="82" spans="1:8" s="58" customFormat="1" ht="12">
      <c r="A82" s="526"/>
      <c r="B82" s="519"/>
      <c r="C82" s="529"/>
      <c r="D82" s="519"/>
      <c r="E82" s="519"/>
      <c r="F82" s="520"/>
      <c r="G82" s="520"/>
      <c r="H82" s="508"/>
    </row>
    <row r="83" spans="1:8" s="58" customFormat="1" ht="12">
      <c r="A83" s="526"/>
      <c r="B83" s="519" t="s">
        <v>3584</v>
      </c>
      <c r="C83" s="528" t="s">
        <v>3576</v>
      </c>
      <c r="D83" s="519"/>
      <c r="E83" s="519"/>
      <c r="F83" s="520"/>
      <c r="G83" s="520"/>
      <c r="H83" s="508"/>
    </row>
    <row r="84" spans="1:8" s="58" customFormat="1" ht="12">
      <c r="A84" s="526"/>
      <c r="B84" s="519"/>
      <c r="C84" s="529"/>
      <c r="D84" s="519"/>
      <c r="E84" s="519"/>
      <c r="F84" s="520"/>
      <c r="G84" s="520"/>
      <c r="H84" s="508"/>
    </row>
    <row r="85" spans="1:8" s="58" customFormat="1" ht="12">
      <c r="A85" s="526"/>
      <c r="B85" s="519" t="s">
        <v>1152</v>
      </c>
      <c r="C85" s="529" t="s">
        <v>3582</v>
      </c>
      <c r="D85" s="519"/>
      <c r="E85" s="519"/>
      <c r="F85" s="520"/>
      <c r="G85" s="520"/>
      <c r="H85" s="508"/>
    </row>
    <row r="86" spans="1:8" s="58" customFormat="1" ht="12">
      <c r="A86" s="526"/>
      <c r="B86" s="519"/>
      <c r="C86" s="529"/>
      <c r="D86" s="519"/>
      <c r="E86" s="519"/>
      <c r="F86" s="520"/>
      <c r="G86" s="520"/>
      <c r="H86" s="508"/>
    </row>
    <row r="87" spans="1:8" s="58" customFormat="1" ht="15" customHeight="1">
      <c r="A87" s="526"/>
      <c r="B87" s="519"/>
      <c r="C87" s="529"/>
      <c r="D87" s="519"/>
      <c r="E87" s="519"/>
      <c r="F87" s="520"/>
      <c r="G87" s="520"/>
      <c r="H87" s="508"/>
    </row>
    <row r="88" spans="1:8" s="58" customFormat="1" ht="12">
      <c r="A88" s="526" t="s">
        <v>705</v>
      </c>
      <c r="B88" s="555" t="s">
        <v>706</v>
      </c>
      <c r="C88" s="528" t="s">
        <v>2186</v>
      </c>
      <c r="D88" s="519" t="s">
        <v>707</v>
      </c>
      <c r="E88" s="519" t="s">
        <v>708</v>
      </c>
      <c r="F88" s="520"/>
      <c r="G88" s="520" t="s">
        <v>2243</v>
      </c>
      <c r="H88" s="508">
        <v>2007.7</v>
      </c>
    </row>
    <row r="89" spans="1:8" s="58" customFormat="1" ht="12">
      <c r="A89" s="526"/>
      <c r="B89" s="555"/>
      <c r="C89" s="528"/>
      <c r="D89" s="519"/>
      <c r="E89" s="519"/>
      <c r="F89" s="520"/>
      <c r="G89" s="520"/>
      <c r="H89" s="508"/>
    </row>
    <row r="90" spans="1:8" s="58" customFormat="1" ht="12">
      <c r="A90" s="526"/>
      <c r="B90" s="555"/>
      <c r="C90" s="529"/>
      <c r="D90" s="519"/>
      <c r="E90" s="519"/>
      <c r="F90" s="520"/>
      <c r="G90" s="520"/>
      <c r="H90" s="508"/>
    </row>
    <row r="91" spans="1:8" s="58" customFormat="1" ht="12">
      <c r="A91" s="526"/>
      <c r="B91" s="519" t="s">
        <v>3581</v>
      </c>
      <c r="C91" s="532" t="s">
        <v>3582</v>
      </c>
      <c r="D91" s="519"/>
      <c r="E91" s="519"/>
      <c r="F91" s="520"/>
      <c r="G91" s="520"/>
      <c r="H91" s="508"/>
    </row>
    <row r="92" spans="1:8" s="58" customFormat="1" ht="12">
      <c r="A92" s="526"/>
      <c r="B92" s="519"/>
      <c r="C92" s="532"/>
      <c r="D92" s="519"/>
      <c r="E92" s="519"/>
      <c r="F92" s="520"/>
      <c r="G92" s="520"/>
      <c r="H92" s="508"/>
    </row>
    <row r="93" spans="1:8" s="58" customFormat="1" ht="12">
      <c r="A93" s="526"/>
      <c r="B93" s="519"/>
      <c r="C93" s="532"/>
      <c r="D93" s="519"/>
      <c r="E93" s="519"/>
      <c r="F93" s="520"/>
      <c r="G93" s="520"/>
      <c r="H93" s="508"/>
    </row>
    <row r="94" spans="1:8" s="58" customFormat="1" ht="12">
      <c r="A94" s="526"/>
      <c r="B94" s="519"/>
      <c r="C94" s="532"/>
      <c r="D94" s="519"/>
      <c r="E94" s="519"/>
      <c r="F94" s="520"/>
      <c r="G94" s="520"/>
      <c r="H94" s="508"/>
    </row>
    <row r="95" spans="1:8" s="58" customFormat="1" ht="12">
      <c r="A95" s="526" t="s">
        <v>709</v>
      </c>
      <c r="B95" s="32" t="s">
        <v>3581</v>
      </c>
      <c r="C95" s="532" t="s">
        <v>3582</v>
      </c>
      <c r="D95" s="519" t="s">
        <v>710</v>
      </c>
      <c r="E95" s="519" t="s">
        <v>711</v>
      </c>
      <c r="F95" s="520" t="s">
        <v>3585</v>
      </c>
      <c r="G95" s="520" t="s">
        <v>1085</v>
      </c>
      <c r="H95" s="508">
        <v>2007.9</v>
      </c>
    </row>
    <row r="96" spans="1:8" s="58" customFormat="1" ht="18" customHeight="1">
      <c r="A96" s="526"/>
      <c r="B96" s="32" t="s">
        <v>1152</v>
      </c>
      <c r="C96" s="532"/>
      <c r="D96" s="519"/>
      <c r="E96" s="519"/>
      <c r="F96" s="520"/>
      <c r="G96" s="520"/>
      <c r="H96" s="508"/>
    </row>
    <row r="97" spans="1:8" s="58" customFormat="1" ht="12">
      <c r="A97" s="526"/>
      <c r="B97" s="32" t="s">
        <v>3586</v>
      </c>
      <c r="C97" s="532" t="s">
        <v>3587</v>
      </c>
      <c r="D97" s="519"/>
      <c r="E97" s="519"/>
      <c r="F97" s="520"/>
      <c r="G97" s="520"/>
      <c r="H97" s="508"/>
    </row>
    <row r="98" spans="1:8" s="58" customFormat="1" ht="12">
      <c r="A98" s="526"/>
      <c r="B98" s="32" t="s">
        <v>3588</v>
      </c>
      <c r="C98" s="532"/>
      <c r="D98" s="519"/>
      <c r="E98" s="519"/>
      <c r="F98" s="520"/>
      <c r="G98" s="520"/>
      <c r="H98" s="508"/>
    </row>
    <row r="99" spans="1:8" s="58" customFormat="1" ht="30.75" customHeight="1">
      <c r="A99" s="526"/>
      <c r="B99" s="32" t="s">
        <v>3589</v>
      </c>
      <c r="C99" s="532"/>
      <c r="D99" s="519"/>
      <c r="E99" s="519"/>
      <c r="F99" s="520"/>
      <c r="G99" s="520"/>
      <c r="H99" s="508"/>
    </row>
    <row r="100" spans="1:8" s="58" customFormat="1" ht="12">
      <c r="A100" s="526" t="s">
        <v>712</v>
      </c>
      <c r="B100" s="32" t="s">
        <v>3583</v>
      </c>
      <c r="C100" s="532" t="s">
        <v>3582</v>
      </c>
      <c r="D100" s="519" t="s">
        <v>713</v>
      </c>
      <c r="E100" s="519" t="s">
        <v>714</v>
      </c>
      <c r="F100" s="520" t="s">
        <v>715</v>
      </c>
      <c r="G100" s="520" t="s">
        <v>716</v>
      </c>
      <c r="H100" s="508">
        <v>2007.12</v>
      </c>
    </row>
    <row r="101" spans="1:8" s="58" customFormat="1" ht="12">
      <c r="A101" s="526"/>
      <c r="B101" s="32" t="s">
        <v>3581</v>
      </c>
      <c r="C101" s="532"/>
      <c r="D101" s="519"/>
      <c r="E101" s="519"/>
      <c r="F101" s="520"/>
      <c r="G101" s="520"/>
      <c r="H101" s="508"/>
    </row>
    <row r="102" spans="1:8" s="58" customFormat="1" ht="27" customHeight="1">
      <c r="A102" s="526"/>
      <c r="B102" s="32" t="s">
        <v>1152</v>
      </c>
      <c r="C102" s="532"/>
      <c r="D102" s="519"/>
      <c r="E102" s="519"/>
      <c r="F102" s="520"/>
      <c r="G102" s="520"/>
      <c r="H102" s="508"/>
    </row>
    <row r="103" spans="1:8" s="58" customFormat="1" ht="42" customHeight="1">
      <c r="A103" s="37" t="s">
        <v>717</v>
      </c>
      <c r="B103" s="32" t="s">
        <v>3581</v>
      </c>
      <c r="C103" s="25" t="s">
        <v>3582</v>
      </c>
      <c r="D103" s="55" t="s">
        <v>718</v>
      </c>
      <c r="E103" s="55" t="s">
        <v>719</v>
      </c>
      <c r="F103" s="85" t="s">
        <v>1086</v>
      </c>
      <c r="G103" s="85" t="s">
        <v>720</v>
      </c>
      <c r="H103" s="65">
        <v>2008.2</v>
      </c>
    </row>
    <row r="104" spans="1:8" s="58" customFormat="1" ht="12">
      <c r="A104" s="526" t="s">
        <v>721</v>
      </c>
      <c r="B104" s="32" t="s">
        <v>3583</v>
      </c>
      <c r="C104" s="529" t="s">
        <v>3582</v>
      </c>
      <c r="D104" s="519" t="s">
        <v>722</v>
      </c>
      <c r="E104" s="519" t="s">
        <v>723</v>
      </c>
      <c r="F104" s="520" t="s">
        <v>724</v>
      </c>
      <c r="G104" s="520"/>
      <c r="H104" s="508" t="s">
        <v>1087</v>
      </c>
    </row>
    <row r="105" spans="1:8" s="58" customFormat="1" ht="12">
      <c r="A105" s="526"/>
      <c r="B105" s="32" t="s">
        <v>3581</v>
      </c>
      <c r="C105" s="529"/>
      <c r="D105" s="519"/>
      <c r="E105" s="519"/>
      <c r="F105" s="520"/>
      <c r="G105" s="520"/>
      <c r="H105" s="508"/>
    </row>
    <row r="106" spans="1:8" s="58" customFormat="1" ht="33" customHeight="1">
      <c r="A106" s="526"/>
      <c r="B106" s="32" t="s">
        <v>1152</v>
      </c>
      <c r="C106" s="529"/>
      <c r="D106" s="519"/>
      <c r="E106" s="519"/>
      <c r="F106" s="520"/>
      <c r="G106" s="520"/>
      <c r="H106" s="508"/>
    </row>
    <row r="107" spans="1:8" s="58" customFormat="1" ht="12">
      <c r="A107" s="40"/>
      <c r="B107" s="40"/>
      <c r="C107" s="40"/>
      <c r="D107" s="206"/>
      <c r="E107" s="206"/>
      <c r="F107" s="219"/>
      <c r="G107" s="382"/>
      <c r="H107" s="206"/>
    </row>
    <row r="108" spans="2:7" ht="12" hidden="1">
      <c r="B108" s="3"/>
      <c r="C108" s="3"/>
      <c r="D108" s="1"/>
      <c r="E108" s="1"/>
      <c r="F108" s="4"/>
      <c r="G108" s="4"/>
    </row>
    <row r="109" spans="1:8" s="12" customFormat="1" ht="41.25" hidden="1">
      <c r="A109" s="9" t="s">
        <v>725</v>
      </c>
      <c r="B109" s="10"/>
      <c r="C109" s="10"/>
      <c r="D109" s="344"/>
      <c r="E109" s="344"/>
      <c r="F109" s="10"/>
      <c r="G109" s="10"/>
      <c r="H109" s="11"/>
    </row>
    <row r="110" spans="2:8" ht="12">
      <c r="B110" s="4"/>
      <c r="C110" s="4"/>
      <c r="D110" s="1"/>
      <c r="E110" s="1"/>
      <c r="F110" s="4"/>
      <c r="G110" s="4"/>
      <c r="H110" s="7"/>
    </row>
    <row r="111" spans="1:8" s="58" customFormat="1" ht="13.5" thickBot="1">
      <c r="A111" s="37" t="s">
        <v>3562</v>
      </c>
      <c r="B111" s="37"/>
      <c r="C111" s="37"/>
      <c r="D111" s="65"/>
      <c r="E111" s="65"/>
      <c r="F111" s="177"/>
      <c r="G111" s="379"/>
      <c r="H111" s="65"/>
    </row>
    <row r="112" spans="1:8" s="58" customFormat="1" ht="13.5" thickTop="1">
      <c r="A112" s="199" t="s">
        <v>3060</v>
      </c>
      <c r="B112" s="200" t="s">
        <v>3061</v>
      </c>
      <c r="C112" s="200" t="s">
        <v>3067</v>
      </c>
      <c r="D112" s="200" t="s">
        <v>3062</v>
      </c>
      <c r="E112" s="200" t="s">
        <v>3063</v>
      </c>
      <c r="F112" s="200" t="s">
        <v>3064</v>
      </c>
      <c r="G112" s="201" t="s">
        <v>3065</v>
      </c>
      <c r="H112" s="207" t="s">
        <v>3066</v>
      </c>
    </row>
    <row r="113" spans="1:8" s="58" customFormat="1" ht="41.25" customHeight="1">
      <c r="A113" s="37" t="s">
        <v>726</v>
      </c>
      <c r="B113" s="32" t="s">
        <v>2010</v>
      </c>
      <c r="C113" s="32" t="s">
        <v>2011</v>
      </c>
      <c r="D113" s="55" t="s">
        <v>2012</v>
      </c>
      <c r="E113" s="55" t="s">
        <v>2013</v>
      </c>
      <c r="F113" s="85" t="s">
        <v>727</v>
      </c>
      <c r="G113" s="85" t="s">
        <v>728</v>
      </c>
      <c r="H113" s="65">
        <v>2007.7</v>
      </c>
    </row>
    <row r="114" spans="1:8" s="58" customFormat="1" ht="106.5" customHeight="1">
      <c r="A114" s="37" t="s">
        <v>729</v>
      </c>
      <c r="B114" s="61" t="s">
        <v>730</v>
      </c>
      <c r="C114" s="32" t="s">
        <v>2011</v>
      </c>
      <c r="D114" s="55" t="s">
        <v>731</v>
      </c>
      <c r="E114" s="55" t="s">
        <v>732</v>
      </c>
      <c r="F114" s="85"/>
      <c r="G114" s="85" t="s">
        <v>733</v>
      </c>
      <c r="H114" s="220">
        <v>2007.1</v>
      </c>
    </row>
    <row r="115" spans="1:8" s="58" customFormat="1" ht="49.5" customHeight="1">
      <c r="A115" s="37" t="s">
        <v>734</v>
      </c>
      <c r="B115" s="32" t="s">
        <v>2010</v>
      </c>
      <c r="C115" s="32" t="s">
        <v>2011</v>
      </c>
      <c r="D115" s="55" t="s">
        <v>735</v>
      </c>
      <c r="E115" s="55" t="s">
        <v>3788</v>
      </c>
      <c r="F115" s="85" t="s">
        <v>736</v>
      </c>
      <c r="G115" s="85" t="s">
        <v>737</v>
      </c>
      <c r="H115" s="220">
        <v>2007.1</v>
      </c>
    </row>
    <row r="116" spans="1:8" s="58" customFormat="1" ht="59.25" customHeight="1">
      <c r="A116" s="37" t="s">
        <v>738</v>
      </c>
      <c r="B116" s="32" t="s">
        <v>2010</v>
      </c>
      <c r="C116" s="32" t="s">
        <v>2011</v>
      </c>
      <c r="D116" s="55" t="s">
        <v>2014</v>
      </c>
      <c r="E116" s="55" t="s">
        <v>2015</v>
      </c>
      <c r="F116" s="85" t="s">
        <v>739</v>
      </c>
      <c r="G116" s="85" t="s">
        <v>2380</v>
      </c>
      <c r="H116" s="220">
        <v>2007.11</v>
      </c>
    </row>
    <row r="117" spans="1:8" s="58" customFormat="1" ht="52.5" customHeight="1">
      <c r="A117" s="37" t="s">
        <v>740</v>
      </c>
      <c r="B117" s="32" t="s">
        <v>2010</v>
      </c>
      <c r="C117" s="32" t="s">
        <v>2011</v>
      </c>
      <c r="D117" s="55" t="s">
        <v>2016</v>
      </c>
      <c r="E117" s="55" t="s">
        <v>2017</v>
      </c>
      <c r="F117" s="85" t="s">
        <v>741</v>
      </c>
      <c r="G117" s="85" t="s">
        <v>742</v>
      </c>
      <c r="H117" s="65">
        <v>2008.1</v>
      </c>
    </row>
    <row r="118" spans="1:8" s="58" customFormat="1" ht="40.5" customHeight="1">
      <c r="A118" s="37" t="s">
        <v>743</v>
      </c>
      <c r="B118" s="32" t="s">
        <v>2010</v>
      </c>
      <c r="C118" s="32" t="s">
        <v>2011</v>
      </c>
      <c r="D118" s="55" t="s">
        <v>735</v>
      </c>
      <c r="E118" s="55" t="s">
        <v>3788</v>
      </c>
      <c r="F118" s="85" t="s">
        <v>744</v>
      </c>
      <c r="G118" s="85" t="s">
        <v>745</v>
      </c>
      <c r="H118" s="65">
        <v>2008.1</v>
      </c>
    </row>
    <row r="119" spans="1:8" s="58" customFormat="1" ht="39.75" customHeight="1">
      <c r="A119" s="44" t="s">
        <v>746</v>
      </c>
      <c r="B119" s="60" t="s">
        <v>2010</v>
      </c>
      <c r="C119" s="60" t="s">
        <v>2011</v>
      </c>
      <c r="D119" s="51" t="s">
        <v>747</v>
      </c>
      <c r="E119" s="51" t="s">
        <v>2018</v>
      </c>
      <c r="F119" s="150" t="s">
        <v>748</v>
      </c>
      <c r="G119" s="150" t="s">
        <v>749</v>
      </c>
      <c r="H119" s="63">
        <v>2008.2</v>
      </c>
    </row>
    <row r="120" spans="1:8" s="58" customFormat="1" ht="12">
      <c r="A120" s="37"/>
      <c r="B120" s="37"/>
      <c r="C120" s="37"/>
      <c r="D120" s="65"/>
      <c r="E120" s="65"/>
      <c r="F120" s="177"/>
      <c r="G120" s="177"/>
      <c r="H120" s="65"/>
    </row>
    <row r="121" spans="1:8" s="58" customFormat="1" ht="12">
      <c r="A121" s="37"/>
      <c r="B121" s="37"/>
      <c r="C121" s="37"/>
      <c r="D121" s="65"/>
      <c r="E121" s="65"/>
      <c r="F121" s="177"/>
      <c r="G121" s="177"/>
      <c r="H121" s="65"/>
    </row>
    <row r="122" spans="1:8" s="58" customFormat="1" ht="12" thickBot="1">
      <c r="A122" s="37" t="str">
        <f>A109&amp;"下水道研究官 "</f>
        <v>下水道研究部 下水道研究官 </v>
      </c>
      <c r="B122" s="37"/>
      <c r="C122" s="37"/>
      <c r="D122" s="65"/>
      <c r="E122" s="65"/>
      <c r="F122" s="177"/>
      <c r="G122" s="379"/>
      <c r="H122" s="65"/>
    </row>
    <row r="123" spans="1:8" s="58" customFormat="1" ht="12" thickTop="1">
      <c r="A123" s="199" t="s">
        <v>3060</v>
      </c>
      <c r="B123" s="200" t="s">
        <v>3061</v>
      </c>
      <c r="C123" s="200" t="s">
        <v>3067</v>
      </c>
      <c r="D123" s="200" t="s">
        <v>3062</v>
      </c>
      <c r="E123" s="200" t="s">
        <v>3063</v>
      </c>
      <c r="F123" s="200" t="s">
        <v>3064</v>
      </c>
      <c r="G123" s="201" t="s">
        <v>3065</v>
      </c>
      <c r="H123" s="207" t="s">
        <v>3066</v>
      </c>
    </row>
    <row r="124" spans="1:8" s="58" customFormat="1" ht="52.5" customHeight="1">
      <c r="A124" s="221" t="s">
        <v>2019</v>
      </c>
      <c r="B124" s="222" t="s">
        <v>2020</v>
      </c>
      <c r="C124" s="222" t="s">
        <v>2021</v>
      </c>
      <c r="D124" s="351" t="s">
        <v>2022</v>
      </c>
      <c r="E124" s="351" t="s">
        <v>2023</v>
      </c>
      <c r="F124" s="386"/>
      <c r="G124" s="386" t="s">
        <v>2244</v>
      </c>
      <c r="H124" s="223">
        <v>2007.1</v>
      </c>
    </row>
    <row r="125" spans="1:8" s="58" customFormat="1" ht="45.75" customHeight="1">
      <c r="A125" s="221" t="s">
        <v>2024</v>
      </c>
      <c r="B125" s="222" t="s">
        <v>2381</v>
      </c>
      <c r="C125" s="222" t="s">
        <v>2021</v>
      </c>
      <c r="D125" s="351" t="s">
        <v>3950</v>
      </c>
      <c r="E125" s="351" t="s">
        <v>2025</v>
      </c>
      <c r="F125" s="386" t="s">
        <v>750</v>
      </c>
      <c r="G125" s="386" t="s">
        <v>2245</v>
      </c>
      <c r="H125" s="224">
        <v>2007.11</v>
      </c>
    </row>
    <row r="126" spans="1:8" s="58" customFormat="1" ht="42" customHeight="1">
      <c r="A126" s="221" t="s">
        <v>2026</v>
      </c>
      <c r="B126" s="222" t="s">
        <v>2020</v>
      </c>
      <c r="C126" s="222" t="s">
        <v>2021</v>
      </c>
      <c r="D126" s="351" t="s">
        <v>747</v>
      </c>
      <c r="E126" s="351" t="s">
        <v>2018</v>
      </c>
      <c r="F126" s="386" t="s">
        <v>748</v>
      </c>
      <c r="G126" s="386" t="s">
        <v>2246</v>
      </c>
      <c r="H126" s="224">
        <v>2008.2</v>
      </c>
    </row>
    <row r="127" spans="1:8" s="58" customFormat="1" ht="45.75" customHeight="1">
      <c r="A127" s="221" t="s">
        <v>2027</v>
      </c>
      <c r="B127" s="222" t="s">
        <v>2020</v>
      </c>
      <c r="C127" s="222" t="s">
        <v>2021</v>
      </c>
      <c r="D127" s="351" t="s">
        <v>735</v>
      </c>
      <c r="E127" s="351" t="s">
        <v>3788</v>
      </c>
      <c r="F127" s="386" t="s">
        <v>751</v>
      </c>
      <c r="G127" s="386" t="s">
        <v>2247</v>
      </c>
      <c r="H127" s="224">
        <v>2008.3</v>
      </c>
    </row>
    <row r="128" spans="1:8" s="58" customFormat="1" ht="41.25" customHeight="1">
      <c r="A128" s="221" t="s">
        <v>2028</v>
      </c>
      <c r="B128" s="222" t="s">
        <v>2020</v>
      </c>
      <c r="C128" s="222" t="s">
        <v>2021</v>
      </c>
      <c r="D128" s="351" t="s">
        <v>752</v>
      </c>
      <c r="E128" s="351" t="s">
        <v>2015</v>
      </c>
      <c r="F128" s="386"/>
      <c r="G128" s="386"/>
      <c r="H128" s="224"/>
    </row>
    <row r="129" spans="1:8" s="58" customFormat="1" ht="12">
      <c r="A129" s="40"/>
      <c r="B129" s="40"/>
      <c r="C129" s="40"/>
      <c r="D129" s="206"/>
      <c r="E129" s="206"/>
      <c r="F129" s="219"/>
      <c r="G129" s="382"/>
      <c r="H129" s="206"/>
    </row>
    <row r="130" spans="2:8" ht="12">
      <c r="B130" s="4"/>
      <c r="C130" s="4"/>
      <c r="D130" s="1"/>
      <c r="E130" s="1"/>
      <c r="F130" s="4"/>
      <c r="G130" s="4"/>
      <c r="H130" s="7"/>
    </row>
    <row r="131" spans="1:8" s="58" customFormat="1" ht="13.5" thickBot="1">
      <c r="A131" s="37" t="str">
        <f>A109&amp;"下水道研究室"</f>
        <v>下水道研究部 下水道研究室</v>
      </c>
      <c r="B131" s="37"/>
      <c r="C131" s="37"/>
      <c r="D131" s="65"/>
      <c r="E131" s="65"/>
      <c r="F131" s="177"/>
      <c r="G131" s="379"/>
      <c r="H131" s="65"/>
    </row>
    <row r="132" spans="1:8" s="58" customFormat="1" ht="13.5" thickTop="1">
      <c r="A132" s="199" t="s">
        <v>3060</v>
      </c>
      <c r="B132" s="200" t="s">
        <v>3061</v>
      </c>
      <c r="C132" s="200" t="s">
        <v>3067</v>
      </c>
      <c r="D132" s="200" t="s">
        <v>3062</v>
      </c>
      <c r="E132" s="200" t="s">
        <v>3063</v>
      </c>
      <c r="F132" s="200" t="s">
        <v>3064</v>
      </c>
      <c r="G132" s="201" t="s">
        <v>3065</v>
      </c>
      <c r="H132" s="207" t="s">
        <v>3066</v>
      </c>
    </row>
    <row r="133" spans="1:8" s="48" customFormat="1" ht="50.25" customHeight="1">
      <c r="A133" s="93" t="s">
        <v>2029</v>
      </c>
      <c r="B133" s="33" t="s">
        <v>2030</v>
      </c>
      <c r="C133" s="33" t="s">
        <v>2031</v>
      </c>
      <c r="D133" s="74" t="s">
        <v>2032</v>
      </c>
      <c r="E133" s="74" t="s">
        <v>2720</v>
      </c>
      <c r="F133" s="85"/>
      <c r="G133" s="85"/>
      <c r="H133" s="98" t="s">
        <v>32</v>
      </c>
    </row>
    <row r="134" spans="1:8" s="90" customFormat="1" ht="57" customHeight="1">
      <c r="A134" s="52" t="s">
        <v>753</v>
      </c>
      <c r="B134" s="33" t="s">
        <v>754</v>
      </c>
      <c r="C134" s="33" t="s">
        <v>2031</v>
      </c>
      <c r="D134" s="74" t="s">
        <v>755</v>
      </c>
      <c r="E134" s="74" t="s">
        <v>756</v>
      </c>
      <c r="F134" s="233"/>
      <c r="G134" s="233"/>
      <c r="H134" s="98">
        <v>2007.6</v>
      </c>
    </row>
    <row r="135" spans="1:8" s="203" customFormat="1" ht="12">
      <c r="A135" s="500" t="s">
        <v>757</v>
      </c>
      <c r="B135" s="33" t="s">
        <v>2030</v>
      </c>
      <c r="C135" s="484" t="s">
        <v>2033</v>
      </c>
      <c r="D135" s="532" t="s">
        <v>758</v>
      </c>
      <c r="E135" s="485" t="s">
        <v>759</v>
      </c>
      <c r="F135" s="539"/>
      <c r="G135" s="539"/>
      <c r="H135" s="486">
        <v>2007.6</v>
      </c>
    </row>
    <row r="136" spans="1:8" s="203" customFormat="1" ht="12">
      <c r="A136" s="500"/>
      <c r="B136" s="33" t="s">
        <v>2020</v>
      </c>
      <c r="C136" s="484"/>
      <c r="D136" s="532"/>
      <c r="E136" s="485"/>
      <c r="F136" s="539"/>
      <c r="G136" s="539"/>
      <c r="H136" s="486"/>
    </row>
    <row r="137" spans="1:8" s="203" customFormat="1" ht="13.5" customHeight="1">
      <c r="A137" s="500"/>
      <c r="B137" s="25" t="s">
        <v>2034</v>
      </c>
      <c r="C137" s="33" t="s">
        <v>2035</v>
      </c>
      <c r="D137" s="532"/>
      <c r="E137" s="485"/>
      <c r="F137" s="539"/>
      <c r="G137" s="539"/>
      <c r="H137" s="486"/>
    </row>
    <row r="138" spans="1:8" s="203" customFormat="1" ht="24">
      <c r="A138" s="500"/>
      <c r="B138" s="25" t="s">
        <v>2036</v>
      </c>
      <c r="C138" s="33" t="s">
        <v>2037</v>
      </c>
      <c r="D138" s="532"/>
      <c r="E138" s="485"/>
      <c r="F138" s="539"/>
      <c r="G138" s="539"/>
      <c r="H138" s="486"/>
    </row>
    <row r="139" spans="1:8" s="203" customFormat="1" ht="24">
      <c r="A139" s="500"/>
      <c r="B139" s="25" t="s">
        <v>2038</v>
      </c>
      <c r="C139" s="33" t="s">
        <v>2039</v>
      </c>
      <c r="D139" s="532"/>
      <c r="E139" s="485"/>
      <c r="F139" s="539"/>
      <c r="G139" s="539"/>
      <c r="H139" s="486"/>
    </row>
    <row r="140" spans="1:8" s="203" customFormat="1" ht="33" customHeight="1">
      <c r="A140" s="500"/>
      <c r="B140" s="74" t="s">
        <v>2040</v>
      </c>
      <c r="C140" s="33" t="s">
        <v>2041</v>
      </c>
      <c r="D140" s="532"/>
      <c r="E140" s="485"/>
      <c r="F140" s="539"/>
      <c r="G140" s="539"/>
      <c r="H140" s="486"/>
    </row>
    <row r="141" spans="1:8" s="203" customFormat="1" ht="12">
      <c r="A141" s="94"/>
      <c r="B141" s="74"/>
      <c r="C141" s="33"/>
      <c r="D141" s="95"/>
      <c r="E141" s="95"/>
      <c r="F141" s="387"/>
      <c r="G141" s="387"/>
      <c r="H141" s="96"/>
    </row>
    <row r="142" spans="1:8" s="203" customFormat="1" ht="40.5" customHeight="1">
      <c r="A142" s="48" t="s">
        <v>760</v>
      </c>
      <c r="B142" s="25" t="s">
        <v>2030</v>
      </c>
      <c r="C142" s="33" t="s">
        <v>2031</v>
      </c>
      <c r="D142" s="95" t="s">
        <v>2042</v>
      </c>
      <c r="E142" s="95" t="s">
        <v>2043</v>
      </c>
      <c r="F142" s="387"/>
      <c r="G142" s="387"/>
      <c r="H142" s="96" t="s">
        <v>32</v>
      </c>
    </row>
    <row r="143" spans="1:8" s="203" customFormat="1" ht="63.75" customHeight="1">
      <c r="A143" s="94" t="s">
        <v>2044</v>
      </c>
      <c r="B143" s="74" t="s">
        <v>2045</v>
      </c>
      <c r="C143" s="33" t="s">
        <v>2031</v>
      </c>
      <c r="D143" s="95" t="s">
        <v>2042</v>
      </c>
      <c r="E143" s="95" t="s">
        <v>2043</v>
      </c>
      <c r="F143" s="387" t="s">
        <v>761</v>
      </c>
      <c r="G143" s="387"/>
      <c r="H143" s="96">
        <v>2007.5</v>
      </c>
    </row>
    <row r="144" spans="1:8" s="203" customFormat="1" ht="54" customHeight="1">
      <c r="A144" s="94" t="s">
        <v>2046</v>
      </c>
      <c r="B144" s="74" t="s">
        <v>2047</v>
      </c>
      <c r="C144" s="33" t="s">
        <v>2031</v>
      </c>
      <c r="D144" s="95" t="s">
        <v>2016</v>
      </c>
      <c r="E144" s="95" t="s">
        <v>2048</v>
      </c>
      <c r="F144" s="387" t="s">
        <v>762</v>
      </c>
      <c r="G144" s="387"/>
      <c r="H144" s="96">
        <v>2007.8</v>
      </c>
    </row>
    <row r="145" spans="1:8" s="203" customFormat="1" ht="79.5" customHeight="1">
      <c r="A145" s="94" t="s">
        <v>2049</v>
      </c>
      <c r="B145" s="74" t="s">
        <v>2050</v>
      </c>
      <c r="C145" s="33" t="s">
        <v>2031</v>
      </c>
      <c r="D145" s="95" t="s">
        <v>2042</v>
      </c>
      <c r="E145" s="95" t="s">
        <v>2043</v>
      </c>
      <c r="F145" s="387" t="s">
        <v>763</v>
      </c>
      <c r="G145" s="387"/>
      <c r="H145" s="96">
        <v>2007.8</v>
      </c>
    </row>
    <row r="146" spans="1:8" s="48" customFormat="1" ht="42" customHeight="1">
      <c r="A146" s="93" t="s">
        <v>2051</v>
      </c>
      <c r="B146" s="33" t="s">
        <v>2052</v>
      </c>
      <c r="C146" s="33" t="s">
        <v>2053</v>
      </c>
      <c r="D146" s="74" t="s">
        <v>2054</v>
      </c>
      <c r="E146" s="74" t="s">
        <v>2055</v>
      </c>
      <c r="F146" s="85"/>
      <c r="G146" s="85"/>
      <c r="H146" s="97">
        <v>2007.9</v>
      </c>
    </row>
    <row r="147" spans="1:8" s="90" customFormat="1" ht="37.5" customHeight="1">
      <c r="A147" s="52"/>
      <c r="B147" s="33" t="s">
        <v>2030</v>
      </c>
      <c r="C147" s="33" t="s">
        <v>2056</v>
      </c>
      <c r="D147" s="74"/>
      <c r="E147" s="74"/>
      <c r="F147" s="233"/>
      <c r="G147" s="233"/>
      <c r="H147" s="98"/>
    </row>
    <row r="148" spans="1:8" s="203" customFormat="1" ht="54" customHeight="1">
      <c r="A148" s="94" t="s">
        <v>2057</v>
      </c>
      <c r="B148" s="74" t="s">
        <v>2058</v>
      </c>
      <c r="C148" s="95" t="s">
        <v>2059</v>
      </c>
      <c r="D148" s="95" t="s">
        <v>2060</v>
      </c>
      <c r="E148" s="95" t="s">
        <v>2061</v>
      </c>
      <c r="F148" s="387" t="s">
        <v>2430</v>
      </c>
      <c r="G148" s="387" t="s">
        <v>2271</v>
      </c>
      <c r="H148" s="101" t="s">
        <v>764</v>
      </c>
    </row>
    <row r="149" spans="1:8" s="203" customFormat="1" ht="36" customHeight="1">
      <c r="A149" s="94"/>
      <c r="B149" s="74" t="s">
        <v>2062</v>
      </c>
      <c r="C149" s="95" t="s">
        <v>2063</v>
      </c>
      <c r="D149" s="95"/>
      <c r="E149" s="95"/>
      <c r="F149" s="387"/>
      <c r="G149" s="387"/>
      <c r="H149" s="96"/>
    </row>
    <row r="150" spans="1:8" s="203" customFormat="1" ht="37.5" customHeight="1">
      <c r="A150" s="94"/>
      <c r="B150" s="74" t="s">
        <v>2064</v>
      </c>
      <c r="C150" s="95" t="s">
        <v>2053</v>
      </c>
      <c r="D150" s="95"/>
      <c r="E150" s="95"/>
      <c r="F150" s="387"/>
      <c r="G150" s="387"/>
      <c r="H150" s="96"/>
    </row>
    <row r="151" spans="1:8" s="203" customFormat="1" ht="57" customHeight="1">
      <c r="A151" s="331" t="s">
        <v>2046</v>
      </c>
      <c r="B151" s="146" t="s">
        <v>2047</v>
      </c>
      <c r="C151" s="332" t="s">
        <v>2031</v>
      </c>
      <c r="D151" s="333" t="s">
        <v>2016</v>
      </c>
      <c r="E151" s="333" t="s">
        <v>2048</v>
      </c>
      <c r="F151" s="388" t="s">
        <v>762</v>
      </c>
      <c r="G151" s="388" t="s">
        <v>2270</v>
      </c>
      <c r="H151" s="334">
        <v>2007.8</v>
      </c>
    </row>
    <row r="152" spans="1:8" s="203" customFormat="1" ht="79.5" customHeight="1">
      <c r="A152" s="94" t="s">
        <v>2049</v>
      </c>
      <c r="B152" s="74" t="s">
        <v>2050</v>
      </c>
      <c r="C152" s="33" t="s">
        <v>2031</v>
      </c>
      <c r="D152" s="95" t="s">
        <v>2042</v>
      </c>
      <c r="E152" s="95" t="s">
        <v>2043</v>
      </c>
      <c r="F152" s="387" t="s">
        <v>763</v>
      </c>
      <c r="G152" s="387" t="s">
        <v>2269</v>
      </c>
      <c r="H152" s="96">
        <v>2007.8</v>
      </c>
    </row>
    <row r="153" spans="1:8" s="203" customFormat="1" ht="75" customHeight="1">
      <c r="A153" s="94" t="s">
        <v>2065</v>
      </c>
      <c r="B153" s="74" t="s">
        <v>2066</v>
      </c>
      <c r="C153" s="33" t="s">
        <v>2031</v>
      </c>
      <c r="D153" s="95" t="s">
        <v>2067</v>
      </c>
      <c r="E153" s="95" t="s">
        <v>2043</v>
      </c>
      <c r="F153" s="387"/>
      <c r="G153" s="387" t="s">
        <v>2268</v>
      </c>
      <c r="H153" s="96">
        <v>2007.7</v>
      </c>
    </row>
    <row r="154" spans="1:8" s="203" customFormat="1" ht="91.5" customHeight="1">
      <c r="A154" s="94" t="s">
        <v>2068</v>
      </c>
      <c r="B154" s="74" t="s">
        <v>2069</v>
      </c>
      <c r="C154" s="33" t="s">
        <v>2031</v>
      </c>
      <c r="D154" s="95" t="s">
        <v>2067</v>
      </c>
      <c r="E154" s="95" t="s">
        <v>2043</v>
      </c>
      <c r="F154" s="387"/>
      <c r="G154" s="387" t="s">
        <v>2267</v>
      </c>
      <c r="H154" s="96">
        <v>2007.7</v>
      </c>
    </row>
    <row r="155" spans="1:8" s="203" customFormat="1" ht="41.25" customHeight="1">
      <c r="A155" s="94" t="s">
        <v>2070</v>
      </c>
      <c r="B155" s="74" t="s">
        <v>2071</v>
      </c>
      <c r="C155" s="95" t="s">
        <v>2072</v>
      </c>
      <c r="D155" s="95" t="s">
        <v>3246</v>
      </c>
      <c r="E155" s="95" t="s">
        <v>2073</v>
      </c>
      <c r="F155" s="387"/>
      <c r="G155" s="389"/>
      <c r="H155" s="102" t="s">
        <v>765</v>
      </c>
    </row>
    <row r="156" spans="1:8" s="90" customFormat="1" ht="62.25" customHeight="1">
      <c r="A156" s="52" t="s">
        <v>2049</v>
      </c>
      <c r="B156" s="33" t="s">
        <v>766</v>
      </c>
      <c r="C156" s="95" t="s">
        <v>2072</v>
      </c>
      <c r="D156" s="95" t="s">
        <v>3246</v>
      </c>
      <c r="E156" s="95" t="s">
        <v>2073</v>
      </c>
      <c r="F156" s="233"/>
      <c r="G156" s="390"/>
      <c r="H156" s="102" t="s">
        <v>765</v>
      </c>
    </row>
    <row r="157" spans="1:8" s="90" customFormat="1" ht="37.5" customHeight="1">
      <c r="A157" s="52" t="s">
        <v>2074</v>
      </c>
      <c r="B157" s="33" t="s">
        <v>2075</v>
      </c>
      <c r="C157" s="33" t="s">
        <v>2072</v>
      </c>
      <c r="D157" s="95" t="s">
        <v>2060</v>
      </c>
      <c r="E157" s="95" t="s">
        <v>2061</v>
      </c>
      <c r="F157" s="387" t="s">
        <v>2433</v>
      </c>
      <c r="G157" s="391" t="s">
        <v>2266</v>
      </c>
      <c r="H157" s="103">
        <v>2007.12</v>
      </c>
    </row>
    <row r="158" spans="1:8" s="58" customFormat="1" ht="12">
      <c r="A158" s="40"/>
      <c r="B158" s="40"/>
      <c r="C158" s="40"/>
      <c r="D158" s="206"/>
      <c r="E158" s="206"/>
      <c r="F158" s="219"/>
      <c r="G158" s="382"/>
      <c r="H158" s="206"/>
    </row>
    <row r="159" spans="2:7" ht="12">
      <c r="B159" s="3"/>
      <c r="C159" s="3"/>
      <c r="D159" s="1"/>
      <c r="E159" s="1"/>
      <c r="F159" s="4"/>
      <c r="G159" s="4"/>
    </row>
    <row r="160" spans="1:8" s="58" customFormat="1" ht="12" thickBot="1">
      <c r="A160" s="37" t="str">
        <f>A109&amp;"下水処理研究室 "</f>
        <v>下水道研究部 下水処理研究室 </v>
      </c>
      <c r="B160" s="37"/>
      <c r="C160" s="37"/>
      <c r="D160" s="65"/>
      <c r="E160" s="65"/>
      <c r="F160" s="177"/>
      <c r="G160" s="379"/>
      <c r="H160" s="65"/>
    </row>
    <row r="161" spans="1:8" s="58" customFormat="1" ht="12" thickTop="1">
      <c r="A161" s="199" t="s">
        <v>3060</v>
      </c>
      <c r="B161" s="200" t="s">
        <v>3061</v>
      </c>
      <c r="C161" s="200" t="s">
        <v>3067</v>
      </c>
      <c r="D161" s="200" t="s">
        <v>3062</v>
      </c>
      <c r="E161" s="200" t="s">
        <v>3063</v>
      </c>
      <c r="F161" s="200" t="s">
        <v>3064</v>
      </c>
      <c r="G161" s="201" t="s">
        <v>3065</v>
      </c>
      <c r="H161" s="207" t="s">
        <v>3066</v>
      </c>
    </row>
    <row r="162" spans="1:8" s="58" customFormat="1" ht="56.25" customHeight="1">
      <c r="A162" s="518" t="s">
        <v>2076</v>
      </c>
      <c r="B162" s="61" t="s">
        <v>2077</v>
      </c>
      <c r="C162" s="32" t="s">
        <v>2078</v>
      </c>
      <c r="D162" s="519" t="s">
        <v>2079</v>
      </c>
      <c r="E162" s="519" t="s">
        <v>2080</v>
      </c>
      <c r="F162" s="520" t="s">
        <v>2432</v>
      </c>
      <c r="G162" s="520" t="s">
        <v>2272</v>
      </c>
      <c r="H162" s="65">
        <v>2007.6</v>
      </c>
    </row>
    <row r="163" spans="1:8" s="58" customFormat="1" ht="34.5" customHeight="1">
      <c r="A163" s="518"/>
      <c r="B163" s="61" t="s">
        <v>2081</v>
      </c>
      <c r="C163" s="32" t="s">
        <v>2082</v>
      </c>
      <c r="D163" s="519"/>
      <c r="E163" s="519"/>
      <c r="F163" s="520"/>
      <c r="G163" s="520"/>
      <c r="H163" s="65"/>
    </row>
    <row r="164" spans="1:8" s="58" customFormat="1" ht="21.75" customHeight="1">
      <c r="A164" s="518"/>
      <c r="B164" s="61" t="s">
        <v>2083</v>
      </c>
      <c r="C164" s="32" t="s">
        <v>2084</v>
      </c>
      <c r="D164" s="519"/>
      <c r="E164" s="519"/>
      <c r="F164" s="520"/>
      <c r="G164" s="520"/>
      <c r="H164" s="65"/>
    </row>
    <row r="165" spans="1:8" s="58" customFormat="1" ht="15" customHeight="1">
      <c r="A165" s="37"/>
      <c r="B165" s="61"/>
      <c r="C165" s="32"/>
      <c r="D165" s="55"/>
      <c r="E165" s="55"/>
      <c r="F165" s="85"/>
      <c r="G165" s="85"/>
      <c r="H165" s="65"/>
    </row>
    <row r="166" spans="1:8" s="58" customFormat="1" ht="54.75" customHeight="1">
      <c r="A166" s="518" t="s">
        <v>2085</v>
      </c>
      <c r="B166" s="32" t="s">
        <v>2077</v>
      </c>
      <c r="C166" s="32" t="s">
        <v>2078</v>
      </c>
      <c r="D166" s="519" t="s">
        <v>2086</v>
      </c>
      <c r="E166" s="519" t="s">
        <v>2087</v>
      </c>
      <c r="F166" s="520"/>
      <c r="G166" s="520" t="s">
        <v>2273</v>
      </c>
      <c r="H166" s="65">
        <v>2007.6</v>
      </c>
    </row>
    <row r="167" spans="1:8" s="58" customFormat="1" ht="32.25" customHeight="1">
      <c r="A167" s="518"/>
      <c r="B167" s="32" t="s">
        <v>2088</v>
      </c>
      <c r="C167" s="32" t="s">
        <v>2089</v>
      </c>
      <c r="D167" s="519"/>
      <c r="E167" s="519"/>
      <c r="F167" s="520"/>
      <c r="G167" s="520"/>
      <c r="H167" s="65"/>
    </row>
    <row r="168" spans="1:8" s="58" customFormat="1" ht="15" customHeight="1">
      <c r="A168" s="518"/>
      <c r="B168" s="32" t="s">
        <v>2081</v>
      </c>
      <c r="C168" s="32" t="s">
        <v>2084</v>
      </c>
      <c r="D168" s="519"/>
      <c r="E168" s="519"/>
      <c r="F168" s="520"/>
      <c r="G168" s="520"/>
      <c r="H168" s="65"/>
    </row>
    <row r="169" spans="1:8" s="58" customFormat="1" ht="42" customHeight="1">
      <c r="A169" s="518"/>
      <c r="B169" s="32" t="s">
        <v>2083</v>
      </c>
      <c r="C169" s="32" t="s">
        <v>2084</v>
      </c>
      <c r="D169" s="519"/>
      <c r="E169" s="519"/>
      <c r="F169" s="520"/>
      <c r="G169" s="520"/>
      <c r="H169" s="65"/>
    </row>
    <row r="170" spans="1:8" s="58" customFormat="1" ht="15" customHeight="1">
      <c r="A170" s="37"/>
      <c r="B170" s="32"/>
      <c r="C170" s="32"/>
      <c r="D170" s="55"/>
      <c r="E170" s="55"/>
      <c r="F170" s="85"/>
      <c r="G170" s="85"/>
      <c r="H170" s="65"/>
    </row>
    <row r="171" spans="1:8" s="58" customFormat="1" ht="15" customHeight="1">
      <c r="A171" s="518" t="s">
        <v>2090</v>
      </c>
      <c r="B171" s="32" t="s">
        <v>2091</v>
      </c>
      <c r="C171" s="32" t="s">
        <v>3285</v>
      </c>
      <c r="D171" s="519" t="s">
        <v>2092</v>
      </c>
      <c r="E171" s="519" t="s">
        <v>767</v>
      </c>
      <c r="F171" s="520"/>
      <c r="G171" s="520" t="s">
        <v>2093</v>
      </c>
      <c r="H171" s="65">
        <v>2007.6</v>
      </c>
    </row>
    <row r="172" spans="1:8" s="58" customFormat="1" ht="55.5" customHeight="1">
      <c r="A172" s="518"/>
      <c r="B172" s="32" t="s">
        <v>2094</v>
      </c>
      <c r="C172" s="32" t="s">
        <v>2082</v>
      </c>
      <c r="D172" s="519"/>
      <c r="E172" s="519"/>
      <c r="F172" s="520"/>
      <c r="G172" s="520"/>
      <c r="H172" s="65"/>
    </row>
    <row r="173" spans="1:8" s="58" customFormat="1" ht="15" customHeight="1">
      <c r="A173" s="37"/>
      <c r="B173" s="32"/>
      <c r="C173" s="32"/>
      <c r="D173" s="55"/>
      <c r="E173" s="55"/>
      <c r="F173" s="85"/>
      <c r="G173" s="85"/>
      <c r="H173" s="65"/>
    </row>
    <row r="174" spans="1:8" s="58" customFormat="1" ht="36" customHeight="1">
      <c r="A174" s="518" t="s">
        <v>2095</v>
      </c>
      <c r="B174" s="32" t="s">
        <v>2096</v>
      </c>
      <c r="C174" s="32" t="s">
        <v>2082</v>
      </c>
      <c r="D174" s="519" t="s">
        <v>2097</v>
      </c>
      <c r="E174" s="519" t="s">
        <v>767</v>
      </c>
      <c r="F174" s="520"/>
      <c r="G174" s="520" t="s">
        <v>2274</v>
      </c>
      <c r="H174" s="65">
        <v>2007.6</v>
      </c>
    </row>
    <row r="175" spans="1:8" s="58" customFormat="1" ht="32.25" customHeight="1">
      <c r="A175" s="518"/>
      <c r="B175" s="32" t="s">
        <v>2098</v>
      </c>
      <c r="C175" s="32" t="s">
        <v>2099</v>
      </c>
      <c r="D175" s="519"/>
      <c r="E175" s="519"/>
      <c r="F175" s="520"/>
      <c r="G175" s="520"/>
      <c r="H175" s="65"/>
    </row>
    <row r="176" spans="1:8" s="58" customFormat="1" ht="46.5" customHeight="1">
      <c r="A176" s="518"/>
      <c r="B176" s="32" t="s">
        <v>2100</v>
      </c>
      <c r="C176" s="32" t="s">
        <v>2101</v>
      </c>
      <c r="D176" s="519"/>
      <c r="E176" s="519"/>
      <c r="F176" s="520"/>
      <c r="G176" s="520"/>
      <c r="H176" s="65"/>
    </row>
    <row r="177" spans="1:8" s="58" customFormat="1" ht="55.5" customHeight="1">
      <c r="A177" s="518"/>
      <c r="B177" s="32" t="s">
        <v>2102</v>
      </c>
      <c r="C177" s="32" t="s">
        <v>2103</v>
      </c>
      <c r="D177" s="519"/>
      <c r="E177" s="519"/>
      <c r="F177" s="520"/>
      <c r="G177" s="520"/>
      <c r="H177" s="65"/>
    </row>
    <row r="178" spans="1:8" s="58" customFormat="1" ht="21.75" customHeight="1">
      <c r="A178" s="518"/>
      <c r="B178" s="32" t="s">
        <v>2083</v>
      </c>
      <c r="C178" s="32" t="s">
        <v>2084</v>
      </c>
      <c r="D178" s="519"/>
      <c r="E178" s="519"/>
      <c r="F178" s="520"/>
      <c r="G178" s="520"/>
      <c r="H178" s="65"/>
    </row>
    <row r="179" spans="1:8" s="58" customFormat="1" ht="15" customHeight="1">
      <c r="A179" s="518"/>
      <c r="B179" s="32" t="s">
        <v>2104</v>
      </c>
      <c r="C179" s="32" t="s">
        <v>2105</v>
      </c>
      <c r="D179" s="519"/>
      <c r="E179" s="519"/>
      <c r="F179" s="520"/>
      <c r="G179" s="520"/>
      <c r="H179" s="65"/>
    </row>
    <row r="180" spans="1:8" s="58" customFormat="1" ht="43.5" customHeight="1">
      <c r="A180" s="518"/>
      <c r="B180" s="32" t="s">
        <v>2106</v>
      </c>
      <c r="C180" s="32" t="s">
        <v>2107</v>
      </c>
      <c r="D180" s="519"/>
      <c r="E180" s="519"/>
      <c r="F180" s="520"/>
      <c r="G180" s="520"/>
      <c r="H180" s="65"/>
    </row>
    <row r="181" spans="1:8" s="58" customFormat="1" ht="29.25" customHeight="1">
      <c r="A181" s="483"/>
      <c r="B181" s="60" t="s">
        <v>2108</v>
      </c>
      <c r="C181" s="60" t="s">
        <v>2109</v>
      </c>
      <c r="D181" s="481"/>
      <c r="E181" s="481"/>
      <c r="F181" s="482"/>
      <c r="G181" s="482"/>
      <c r="H181" s="63"/>
    </row>
    <row r="182" spans="1:8" s="58" customFormat="1" ht="35.25" customHeight="1">
      <c r="A182" s="518" t="s">
        <v>2110</v>
      </c>
      <c r="B182" s="32" t="s">
        <v>2083</v>
      </c>
      <c r="C182" s="32" t="s">
        <v>2082</v>
      </c>
      <c r="D182" s="519" t="s">
        <v>2111</v>
      </c>
      <c r="E182" s="519" t="s">
        <v>767</v>
      </c>
      <c r="F182" s="520"/>
      <c r="G182" s="520" t="s">
        <v>2275</v>
      </c>
      <c r="H182" s="65">
        <v>2007.6</v>
      </c>
    </row>
    <row r="183" spans="1:8" s="58" customFormat="1" ht="15" customHeight="1">
      <c r="A183" s="518"/>
      <c r="B183" s="32" t="s">
        <v>2112</v>
      </c>
      <c r="C183" s="32" t="s">
        <v>3285</v>
      </c>
      <c r="D183" s="519"/>
      <c r="E183" s="519"/>
      <c r="F183" s="520"/>
      <c r="G183" s="520"/>
      <c r="H183" s="65"/>
    </row>
    <row r="184" spans="1:8" s="58" customFormat="1" ht="57.75" customHeight="1">
      <c r="A184" s="518"/>
      <c r="B184" s="32" t="s">
        <v>2113</v>
      </c>
      <c r="C184" s="32" t="s">
        <v>3285</v>
      </c>
      <c r="D184" s="519"/>
      <c r="E184" s="519"/>
      <c r="F184" s="520"/>
      <c r="G184" s="520"/>
      <c r="H184" s="65"/>
    </row>
    <row r="185" spans="1:8" s="58" customFormat="1" ht="15" customHeight="1">
      <c r="A185" s="37"/>
      <c r="B185" s="32"/>
      <c r="C185" s="32"/>
      <c r="D185" s="55"/>
      <c r="E185" s="55"/>
      <c r="F185" s="85"/>
      <c r="G185" s="85"/>
      <c r="H185" s="65"/>
    </row>
    <row r="186" spans="1:8" s="58" customFormat="1" ht="35.25" customHeight="1">
      <c r="A186" s="518" t="s">
        <v>2114</v>
      </c>
      <c r="B186" s="32" t="s">
        <v>2115</v>
      </c>
      <c r="C186" s="32" t="s">
        <v>2082</v>
      </c>
      <c r="D186" s="519" t="s">
        <v>2111</v>
      </c>
      <c r="E186" s="519" t="s">
        <v>767</v>
      </c>
      <c r="F186" s="520"/>
      <c r="G186" s="520" t="s">
        <v>2276</v>
      </c>
      <c r="H186" s="65">
        <v>2007.6</v>
      </c>
    </row>
    <row r="187" spans="1:8" s="58" customFormat="1" ht="15" customHeight="1">
      <c r="A187" s="518"/>
      <c r="B187" s="32" t="s">
        <v>2116</v>
      </c>
      <c r="C187" s="32" t="s">
        <v>2117</v>
      </c>
      <c r="D187" s="519"/>
      <c r="E187" s="519"/>
      <c r="F187" s="520"/>
      <c r="G187" s="520"/>
      <c r="H187" s="65"/>
    </row>
    <row r="188" spans="1:8" s="58" customFormat="1" ht="56.25" customHeight="1">
      <c r="A188" s="518"/>
      <c r="B188" s="32" t="s">
        <v>2118</v>
      </c>
      <c r="C188" s="32" t="s">
        <v>2117</v>
      </c>
      <c r="D188" s="519"/>
      <c r="E188" s="519"/>
      <c r="F188" s="520"/>
      <c r="G188" s="520"/>
      <c r="H188" s="65"/>
    </row>
    <row r="189" spans="1:8" s="58" customFormat="1" ht="15" customHeight="1">
      <c r="A189" s="37"/>
      <c r="B189" s="32"/>
      <c r="C189" s="32"/>
      <c r="D189" s="55"/>
      <c r="E189" s="55"/>
      <c r="F189" s="85"/>
      <c r="G189" s="85"/>
      <c r="H189" s="65"/>
    </row>
    <row r="190" spans="1:8" s="58" customFormat="1" ht="33.75" customHeight="1">
      <c r="A190" s="37" t="s">
        <v>2119</v>
      </c>
      <c r="B190" s="32" t="s">
        <v>2096</v>
      </c>
      <c r="C190" s="32" t="s">
        <v>2082</v>
      </c>
      <c r="D190" s="55" t="s">
        <v>2120</v>
      </c>
      <c r="E190" s="55" t="s">
        <v>2121</v>
      </c>
      <c r="F190" s="85" t="s">
        <v>2431</v>
      </c>
      <c r="G190" s="85" t="s">
        <v>2277</v>
      </c>
      <c r="H190" s="65">
        <v>2007.7</v>
      </c>
    </row>
    <row r="191" spans="1:8" s="58" customFormat="1" ht="15" customHeight="1">
      <c r="A191" s="37"/>
      <c r="B191" s="32"/>
      <c r="C191" s="32"/>
      <c r="D191" s="55"/>
      <c r="E191" s="55"/>
      <c r="F191" s="85"/>
      <c r="G191" s="85"/>
      <c r="H191" s="65"/>
    </row>
    <row r="192" spans="1:8" s="58" customFormat="1" ht="36" customHeight="1">
      <c r="A192" s="518" t="s">
        <v>2122</v>
      </c>
      <c r="B192" s="32" t="s">
        <v>2115</v>
      </c>
      <c r="C192" s="32" t="s">
        <v>2082</v>
      </c>
      <c r="D192" s="519" t="s">
        <v>2123</v>
      </c>
      <c r="E192" s="519" t="s">
        <v>2121</v>
      </c>
      <c r="F192" s="520"/>
      <c r="G192" s="520" t="s">
        <v>2278</v>
      </c>
      <c r="H192" s="65">
        <v>2007.7</v>
      </c>
    </row>
    <row r="193" spans="1:8" s="58" customFormat="1" ht="15" customHeight="1">
      <c r="A193" s="518"/>
      <c r="B193" s="32" t="s">
        <v>2083</v>
      </c>
      <c r="C193" s="32" t="s">
        <v>2084</v>
      </c>
      <c r="D193" s="519"/>
      <c r="E193" s="519"/>
      <c r="F193" s="520"/>
      <c r="G193" s="520"/>
      <c r="H193" s="65"/>
    </row>
    <row r="194" spans="1:8" s="58" customFormat="1" ht="32.25" customHeight="1">
      <c r="A194" s="518"/>
      <c r="B194" s="32" t="s">
        <v>2124</v>
      </c>
      <c r="C194" s="32" t="s">
        <v>2089</v>
      </c>
      <c r="D194" s="519"/>
      <c r="E194" s="519"/>
      <c r="F194" s="520"/>
      <c r="G194" s="520"/>
      <c r="H194" s="65"/>
    </row>
    <row r="195" spans="1:8" s="58" customFormat="1" ht="15" customHeight="1">
      <c r="A195" s="37"/>
      <c r="B195" s="32"/>
      <c r="C195" s="32"/>
      <c r="D195" s="55"/>
      <c r="E195" s="55"/>
      <c r="F195" s="85"/>
      <c r="G195" s="85"/>
      <c r="H195" s="65"/>
    </row>
    <row r="196" spans="1:8" s="58" customFormat="1" ht="36" customHeight="1">
      <c r="A196" s="518" t="s">
        <v>2125</v>
      </c>
      <c r="B196" s="32" t="s">
        <v>2081</v>
      </c>
      <c r="C196" s="32" t="s">
        <v>2082</v>
      </c>
      <c r="D196" s="519" t="s">
        <v>2123</v>
      </c>
      <c r="E196" s="519" t="s">
        <v>2121</v>
      </c>
      <c r="F196" s="520"/>
      <c r="G196" s="520" t="s">
        <v>2279</v>
      </c>
      <c r="H196" s="65">
        <v>2007.7</v>
      </c>
    </row>
    <row r="197" spans="1:8" s="58" customFormat="1" ht="33.75" customHeight="1">
      <c r="A197" s="518"/>
      <c r="B197" s="32" t="s">
        <v>2088</v>
      </c>
      <c r="C197" s="32" t="s">
        <v>2089</v>
      </c>
      <c r="D197" s="519"/>
      <c r="E197" s="519"/>
      <c r="F197" s="520"/>
      <c r="G197" s="520"/>
      <c r="H197" s="65"/>
    </row>
    <row r="198" spans="1:8" s="58" customFormat="1" ht="15" customHeight="1">
      <c r="A198" s="518"/>
      <c r="B198" s="32" t="s">
        <v>2083</v>
      </c>
      <c r="C198" s="32" t="s">
        <v>2084</v>
      </c>
      <c r="D198" s="519"/>
      <c r="E198" s="519"/>
      <c r="F198" s="520"/>
      <c r="G198" s="520"/>
      <c r="H198" s="65"/>
    </row>
    <row r="199" spans="1:8" s="58" customFormat="1" ht="15" customHeight="1">
      <c r="A199" s="37"/>
      <c r="B199" s="32"/>
      <c r="C199" s="32"/>
      <c r="D199" s="55"/>
      <c r="E199" s="55"/>
      <c r="F199" s="85"/>
      <c r="G199" s="85"/>
      <c r="H199" s="65"/>
    </row>
    <row r="200" spans="1:8" s="58" customFormat="1" ht="15" customHeight="1">
      <c r="A200" s="518" t="s">
        <v>2126</v>
      </c>
      <c r="B200" s="32" t="s">
        <v>2127</v>
      </c>
      <c r="C200" s="32"/>
      <c r="D200" s="519" t="s">
        <v>2120</v>
      </c>
      <c r="E200" s="519" t="s">
        <v>2121</v>
      </c>
      <c r="F200" s="520" t="s">
        <v>2429</v>
      </c>
      <c r="G200" s="520" t="s">
        <v>2280</v>
      </c>
      <c r="H200" s="65">
        <v>2007.8</v>
      </c>
    </row>
    <row r="201" spans="1:8" s="58" customFormat="1" ht="21" customHeight="1">
      <c r="A201" s="518"/>
      <c r="B201" s="55" t="s">
        <v>2248</v>
      </c>
      <c r="C201" s="32" t="s">
        <v>2128</v>
      </c>
      <c r="D201" s="519"/>
      <c r="E201" s="519"/>
      <c r="F201" s="520"/>
      <c r="G201" s="520"/>
      <c r="H201" s="65"/>
    </row>
    <row r="202" spans="1:8" s="58" customFormat="1" ht="36" customHeight="1">
      <c r="A202" s="518"/>
      <c r="B202" s="55" t="s">
        <v>2249</v>
      </c>
      <c r="C202" s="32" t="s">
        <v>2082</v>
      </c>
      <c r="D202" s="519"/>
      <c r="E202" s="519"/>
      <c r="F202" s="520"/>
      <c r="G202" s="520"/>
      <c r="H202" s="65"/>
    </row>
    <row r="203" spans="1:8" s="58" customFormat="1" ht="32.25" customHeight="1">
      <c r="A203" s="518"/>
      <c r="B203" s="55" t="s">
        <v>2250</v>
      </c>
      <c r="C203" s="32" t="s">
        <v>2129</v>
      </c>
      <c r="D203" s="519"/>
      <c r="E203" s="519"/>
      <c r="F203" s="520"/>
      <c r="G203" s="520"/>
      <c r="H203" s="65"/>
    </row>
    <row r="204" spans="1:8" s="58" customFormat="1" ht="15" customHeight="1">
      <c r="A204" s="37"/>
      <c r="B204" s="32"/>
      <c r="C204" s="32"/>
      <c r="D204" s="55"/>
      <c r="E204" s="55"/>
      <c r="F204" s="85"/>
      <c r="G204" s="85"/>
      <c r="H204" s="65"/>
    </row>
    <row r="205" spans="1:8" s="58" customFormat="1" ht="32.25" customHeight="1">
      <c r="A205" s="518" t="s">
        <v>2130</v>
      </c>
      <c r="B205" s="32" t="s">
        <v>2131</v>
      </c>
      <c r="C205" s="32" t="s">
        <v>2132</v>
      </c>
      <c r="D205" s="519" t="s">
        <v>2120</v>
      </c>
      <c r="E205" s="519" t="s">
        <v>2121</v>
      </c>
      <c r="F205" s="520" t="s">
        <v>2430</v>
      </c>
      <c r="G205" s="520" t="s">
        <v>2271</v>
      </c>
      <c r="H205" s="65">
        <v>2007.9</v>
      </c>
    </row>
    <row r="206" spans="1:8" s="58" customFormat="1" ht="32.25" customHeight="1">
      <c r="A206" s="518"/>
      <c r="B206" s="32" t="s">
        <v>2083</v>
      </c>
      <c r="C206" s="32" t="s">
        <v>2082</v>
      </c>
      <c r="D206" s="519"/>
      <c r="E206" s="519"/>
      <c r="F206" s="520"/>
      <c r="G206" s="520"/>
      <c r="H206" s="65"/>
    </row>
    <row r="207" spans="1:8" s="58" customFormat="1" ht="15" customHeight="1">
      <c r="A207" s="518"/>
      <c r="B207" s="32" t="s">
        <v>2133</v>
      </c>
      <c r="C207" s="32" t="s">
        <v>2134</v>
      </c>
      <c r="D207" s="519"/>
      <c r="E207" s="519"/>
      <c r="F207" s="520"/>
      <c r="G207" s="520"/>
      <c r="H207" s="65"/>
    </row>
    <row r="208" spans="1:8" s="58" customFormat="1" ht="15" customHeight="1">
      <c r="A208" s="518"/>
      <c r="B208" s="32" t="s">
        <v>2135</v>
      </c>
      <c r="C208" s="32" t="s">
        <v>2134</v>
      </c>
      <c r="D208" s="519"/>
      <c r="E208" s="519"/>
      <c r="F208" s="520"/>
      <c r="G208" s="520"/>
      <c r="H208" s="65"/>
    </row>
    <row r="209" spans="1:8" s="58" customFormat="1" ht="15" customHeight="1">
      <c r="A209" s="37"/>
      <c r="B209" s="32"/>
      <c r="C209" s="32"/>
      <c r="D209" s="55"/>
      <c r="E209" s="55"/>
      <c r="F209" s="85"/>
      <c r="G209" s="85"/>
      <c r="H209" s="65"/>
    </row>
    <row r="210" spans="1:8" s="58" customFormat="1" ht="36.75" customHeight="1">
      <c r="A210" s="518" t="s">
        <v>2136</v>
      </c>
      <c r="B210" s="32" t="s">
        <v>2096</v>
      </c>
      <c r="C210" s="32" t="s">
        <v>2082</v>
      </c>
      <c r="D210" s="519" t="s">
        <v>2137</v>
      </c>
      <c r="E210" s="519" t="s">
        <v>767</v>
      </c>
      <c r="F210" s="520"/>
      <c r="G210" s="520" t="s">
        <v>2138</v>
      </c>
      <c r="H210" s="65" t="s">
        <v>3833</v>
      </c>
    </row>
    <row r="211" spans="1:8" s="58" customFormat="1" ht="42.75" customHeight="1">
      <c r="A211" s="518"/>
      <c r="B211" s="32" t="s">
        <v>2139</v>
      </c>
      <c r="C211" s="32" t="s">
        <v>2140</v>
      </c>
      <c r="D211" s="519"/>
      <c r="E211" s="519"/>
      <c r="F211" s="520"/>
      <c r="G211" s="520"/>
      <c r="H211" s="65"/>
    </row>
    <row r="212" spans="1:8" s="58" customFormat="1" ht="33.75" customHeight="1">
      <c r="A212" s="518"/>
      <c r="B212" s="32" t="s">
        <v>2088</v>
      </c>
      <c r="C212" s="32" t="s">
        <v>2089</v>
      </c>
      <c r="D212" s="519"/>
      <c r="E212" s="519"/>
      <c r="F212" s="520"/>
      <c r="G212" s="520"/>
      <c r="H212" s="65"/>
    </row>
    <row r="213" spans="1:8" s="58" customFormat="1" ht="15" customHeight="1">
      <c r="A213" s="518"/>
      <c r="B213" s="32" t="s">
        <v>2094</v>
      </c>
      <c r="C213" s="32" t="s">
        <v>2084</v>
      </c>
      <c r="D213" s="519"/>
      <c r="E213" s="519"/>
      <c r="F213" s="520"/>
      <c r="G213" s="520"/>
      <c r="H213" s="65"/>
    </row>
    <row r="214" spans="1:8" s="58" customFormat="1" ht="15" customHeight="1">
      <c r="A214" s="518"/>
      <c r="B214" s="32" t="s">
        <v>2083</v>
      </c>
      <c r="C214" s="32" t="s">
        <v>2084</v>
      </c>
      <c r="D214" s="519"/>
      <c r="E214" s="519"/>
      <c r="F214" s="520"/>
      <c r="G214" s="520"/>
      <c r="H214" s="65"/>
    </row>
    <row r="215" spans="1:8" s="58" customFormat="1" ht="6.75" customHeight="1">
      <c r="A215" s="37"/>
      <c r="B215" s="32"/>
      <c r="C215" s="32"/>
      <c r="D215" s="55"/>
      <c r="E215" s="55"/>
      <c r="F215" s="85"/>
      <c r="G215" s="85"/>
      <c r="H215" s="65"/>
    </row>
    <row r="216" spans="1:8" s="58" customFormat="1" ht="29.25" customHeight="1">
      <c r="A216" s="518" t="s">
        <v>2141</v>
      </c>
      <c r="B216" s="32" t="s">
        <v>2096</v>
      </c>
      <c r="C216" s="32" t="s">
        <v>2082</v>
      </c>
      <c r="D216" s="519" t="s">
        <v>2142</v>
      </c>
      <c r="E216" s="519" t="s">
        <v>2143</v>
      </c>
      <c r="F216" s="520" t="s">
        <v>768</v>
      </c>
      <c r="G216" s="520" t="s">
        <v>2281</v>
      </c>
      <c r="H216" s="65" t="s">
        <v>3833</v>
      </c>
    </row>
    <row r="217" spans="1:8" s="58" customFormat="1" ht="15" customHeight="1">
      <c r="A217" s="518"/>
      <c r="B217" s="32" t="s">
        <v>2115</v>
      </c>
      <c r="C217" s="32" t="s">
        <v>2084</v>
      </c>
      <c r="D217" s="519"/>
      <c r="E217" s="519"/>
      <c r="F217" s="520"/>
      <c r="G217" s="520"/>
      <c r="H217" s="65"/>
    </row>
    <row r="218" spans="1:8" s="58" customFormat="1" ht="31.5" customHeight="1">
      <c r="A218" s="518"/>
      <c r="B218" s="32" t="s">
        <v>2124</v>
      </c>
      <c r="C218" s="32" t="s">
        <v>2089</v>
      </c>
      <c r="D218" s="519"/>
      <c r="E218" s="519"/>
      <c r="F218" s="520"/>
      <c r="G218" s="520"/>
      <c r="H218" s="65"/>
    </row>
    <row r="219" spans="1:8" s="58" customFormat="1" ht="15" customHeight="1">
      <c r="A219" s="518"/>
      <c r="B219" s="32" t="s">
        <v>2083</v>
      </c>
      <c r="C219" s="32" t="s">
        <v>2084</v>
      </c>
      <c r="D219" s="519"/>
      <c r="E219" s="519"/>
      <c r="F219" s="520"/>
      <c r="G219" s="520"/>
      <c r="H219" s="65"/>
    </row>
    <row r="220" spans="1:8" s="58" customFormat="1" ht="15" customHeight="1">
      <c r="A220" s="37"/>
      <c r="B220" s="32"/>
      <c r="C220" s="32"/>
      <c r="D220" s="55"/>
      <c r="E220" s="55"/>
      <c r="F220" s="85"/>
      <c r="G220" s="85"/>
      <c r="H220" s="65"/>
    </row>
    <row r="221" spans="1:8" s="58" customFormat="1" ht="48" customHeight="1">
      <c r="A221" s="518" t="s">
        <v>2144</v>
      </c>
      <c r="B221" s="32" t="s">
        <v>2145</v>
      </c>
      <c r="C221" s="32" t="s">
        <v>2146</v>
      </c>
      <c r="D221" s="519" t="s">
        <v>2142</v>
      </c>
      <c r="E221" s="519" t="s">
        <v>2143</v>
      </c>
      <c r="F221" s="520" t="s">
        <v>768</v>
      </c>
      <c r="G221" s="520" t="s">
        <v>2282</v>
      </c>
      <c r="H221" s="65" t="s">
        <v>3833</v>
      </c>
    </row>
    <row r="222" spans="1:8" s="58" customFormat="1" ht="36" customHeight="1">
      <c r="A222" s="518"/>
      <c r="B222" s="32" t="s">
        <v>2147</v>
      </c>
      <c r="C222" s="32" t="s">
        <v>2148</v>
      </c>
      <c r="D222" s="519"/>
      <c r="E222" s="519"/>
      <c r="F222" s="520"/>
      <c r="G222" s="520"/>
      <c r="H222" s="65"/>
    </row>
    <row r="223" spans="1:8" s="58" customFormat="1" ht="27" customHeight="1">
      <c r="A223" s="518"/>
      <c r="B223" s="32" t="s">
        <v>2104</v>
      </c>
      <c r="C223" s="32" t="s">
        <v>2105</v>
      </c>
      <c r="D223" s="519"/>
      <c r="E223" s="519"/>
      <c r="F223" s="520"/>
      <c r="G223" s="520"/>
      <c r="H223" s="65"/>
    </row>
    <row r="224" spans="1:8" s="58" customFormat="1" ht="48.75" customHeight="1">
      <c r="A224" s="518"/>
      <c r="B224" s="32" t="s">
        <v>2100</v>
      </c>
      <c r="C224" s="32" t="s">
        <v>2101</v>
      </c>
      <c r="D224" s="519"/>
      <c r="E224" s="519"/>
      <c r="F224" s="520"/>
      <c r="G224" s="520"/>
      <c r="H224" s="65"/>
    </row>
    <row r="225" spans="1:8" s="58" customFormat="1" ht="57.75" customHeight="1">
      <c r="A225" s="518"/>
      <c r="B225" s="32" t="s">
        <v>2149</v>
      </c>
      <c r="C225" s="32" t="s">
        <v>2150</v>
      </c>
      <c r="D225" s="519"/>
      <c r="E225" s="519"/>
      <c r="F225" s="520"/>
      <c r="G225" s="520"/>
      <c r="H225" s="65"/>
    </row>
    <row r="226" spans="1:8" s="58" customFormat="1" ht="15" customHeight="1">
      <c r="A226" s="518"/>
      <c r="B226" s="32" t="s">
        <v>2151</v>
      </c>
      <c r="C226" s="32" t="s">
        <v>2105</v>
      </c>
      <c r="D226" s="519"/>
      <c r="E226" s="519"/>
      <c r="F226" s="520"/>
      <c r="G226" s="520"/>
      <c r="H226" s="65"/>
    </row>
    <row r="227" spans="1:8" s="58" customFormat="1" ht="29.25" customHeight="1">
      <c r="A227" s="518"/>
      <c r="B227" s="32" t="s">
        <v>2083</v>
      </c>
      <c r="C227" s="32" t="s">
        <v>2082</v>
      </c>
      <c r="D227" s="519"/>
      <c r="E227" s="519"/>
      <c r="F227" s="520"/>
      <c r="G227" s="520"/>
      <c r="H227" s="65"/>
    </row>
    <row r="228" spans="1:8" s="58" customFormat="1" ht="15" customHeight="1">
      <c r="A228" s="518"/>
      <c r="B228" s="32" t="s">
        <v>2096</v>
      </c>
      <c r="C228" s="32" t="s">
        <v>2084</v>
      </c>
      <c r="D228" s="519"/>
      <c r="E228" s="519"/>
      <c r="F228" s="520"/>
      <c r="G228" s="520"/>
      <c r="H228" s="65"/>
    </row>
    <row r="229" spans="1:8" s="58" customFormat="1" ht="15" customHeight="1">
      <c r="A229" s="37"/>
      <c r="B229" s="32"/>
      <c r="C229" s="32"/>
      <c r="D229" s="55"/>
      <c r="E229" s="55"/>
      <c r="F229" s="85"/>
      <c r="G229" s="85"/>
      <c r="H229" s="65"/>
    </row>
    <row r="230" spans="1:8" s="58" customFormat="1" ht="36.75" customHeight="1">
      <c r="A230" s="37" t="s">
        <v>2152</v>
      </c>
      <c r="B230" s="32" t="s">
        <v>2096</v>
      </c>
      <c r="C230" s="32" t="s">
        <v>2082</v>
      </c>
      <c r="D230" s="55" t="s">
        <v>2153</v>
      </c>
      <c r="E230" s="55" t="s">
        <v>2154</v>
      </c>
      <c r="F230" s="85" t="s">
        <v>1088</v>
      </c>
      <c r="G230" s="85" t="s">
        <v>2283</v>
      </c>
      <c r="H230" s="65">
        <v>2007.12</v>
      </c>
    </row>
    <row r="231" spans="1:8" s="58" customFormat="1" ht="15" customHeight="1">
      <c r="A231" s="37"/>
      <c r="B231" s="32"/>
      <c r="C231" s="32"/>
      <c r="D231" s="55"/>
      <c r="E231" s="55"/>
      <c r="F231" s="85"/>
      <c r="G231" s="85"/>
      <c r="H231" s="65"/>
    </row>
    <row r="232" spans="1:8" s="58" customFormat="1" ht="36" customHeight="1">
      <c r="A232" s="37" t="s">
        <v>769</v>
      </c>
      <c r="B232" s="32" t="s">
        <v>770</v>
      </c>
      <c r="C232" s="32" t="s">
        <v>2082</v>
      </c>
      <c r="D232" s="55" t="s">
        <v>771</v>
      </c>
      <c r="E232" s="55" t="s">
        <v>772</v>
      </c>
      <c r="F232" s="85" t="s">
        <v>2433</v>
      </c>
      <c r="G232" s="85" t="s">
        <v>2284</v>
      </c>
      <c r="H232" s="65">
        <v>2007.12</v>
      </c>
    </row>
    <row r="233" spans="1:8" s="58" customFormat="1" ht="15" customHeight="1">
      <c r="A233" s="37"/>
      <c r="B233" s="32"/>
      <c r="C233" s="32"/>
      <c r="D233" s="55"/>
      <c r="E233" s="55"/>
      <c r="F233" s="85"/>
      <c r="G233" s="85"/>
      <c r="H233" s="65"/>
    </row>
    <row r="234" spans="1:8" s="58" customFormat="1" ht="36" customHeight="1">
      <c r="A234" s="518" t="s">
        <v>2095</v>
      </c>
      <c r="B234" s="32" t="s">
        <v>2096</v>
      </c>
      <c r="C234" s="32" t="s">
        <v>2082</v>
      </c>
      <c r="D234" s="519" t="s">
        <v>2155</v>
      </c>
      <c r="E234" s="519" t="s">
        <v>2156</v>
      </c>
      <c r="F234" s="520" t="s">
        <v>1089</v>
      </c>
      <c r="G234" s="520" t="s">
        <v>2285</v>
      </c>
      <c r="H234" s="65">
        <v>2008.1</v>
      </c>
    </row>
    <row r="235" spans="1:8" s="58" customFormat="1" ht="36.75" customHeight="1">
      <c r="A235" s="518"/>
      <c r="B235" s="32" t="s">
        <v>2098</v>
      </c>
      <c r="C235" s="32" t="s">
        <v>2099</v>
      </c>
      <c r="D235" s="519"/>
      <c r="E235" s="519"/>
      <c r="F235" s="520"/>
      <c r="G235" s="520"/>
      <c r="H235" s="65"/>
    </row>
    <row r="236" spans="1:8" s="58" customFormat="1" ht="47.25" customHeight="1">
      <c r="A236" s="518"/>
      <c r="B236" s="32" t="s">
        <v>2100</v>
      </c>
      <c r="C236" s="32" t="s">
        <v>2101</v>
      </c>
      <c r="D236" s="519"/>
      <c r="E236" s="519"/>
      <c r="F236" s="520"/>
      <c r="G236" s="520"/>
      <c r="H236" s="65"/>
    </row>
    <row r="237" spans="1:8" s="58" customFormat="1" ht="65.25" customHeight="1">
      <c r="A237" s="518"/>
      <c r="B237" s="32" t="s">
        <v>2102</v>
      </c>
      <c r="C237" s="32" t="s">
        <v>2103</v>
      </c>
      <c r="D237" s="519"/>
      <c r="E237" s="519"/>
      <c r="F237" s="520"/>
      <c r="G237" s="520"/>
      <c r="H237" s="65"/>
    </row>
    <row r="238" spans="1:8" s="58" customFormat="1" ht="16.5" customHeight="1">
      <c r="A238" s="518"/>
      <c r="B238" s="32" t="s">
        <v>2083</v>
      </c>
      <c r="C238" s="32" t="s">
        <v>2084</v>
      </c>
      <c r="D238" s="519"/>
      <c r="E238" s="519"/>
      <c r="F238" s="520"/>
      <c r="G238" s="520"/>
      <c r="H238" s="65"/>
    </row>
    <row r="239" spans="1:8" s="58" customFormat="1" ht="18" customHeight="1">
      <c r="A239" s="518"/>
      <c r="B239" s="32" t="s">
        <v>2104</v>
      </c>
      <c r="C239" s="32" t="s">
        <v>2105</v>
      </c>
      <c r="D239" s="519"/>
      <c r="E239" s="519"/>
      <c r="F239" s="520"/>
      <c r="G239" s="520"/>
      <c r="H239" s="65"/>
    </row>
    <row r="240" spans="1:8" s="58" customFormat="1" ht="42.75" customHeight="1">
      <c r="A240" s="518"/>
      <c r="B240" s="32" t="s">
        <v>2106</v>
      </c>
      <c r="C240" s="32" t="s">
        <v>2107</v>
      </c>
      <c r="D240" s="519"/>
      <c r="E240" s="519"/>
      <c r="F240" s="520"/>
      <c r="G240" s="520"/>
      <c r="H240" s="65"/>
    </row>
    <row r="241" spans="1:8" s="58" customFormat="1" ht="36" customHeight="1">
      <c r="A241" s="518"/>
      <c r="B241" s="32" t="s">
        <v>2108</v>
      </c>
      <c r="C241" s="32" t="s">
        <v>2109</v>
      </c>
      <c r="D241" s="519"/>
      <c r="E241" s="519"/>
      <c r="F241" s="520"/>
      <c r="G241" s="520"/>
      <c r="H241" s="65"/>
    </row>
    <row r="242" spans="1:8" s="58" customFormat="1" ht="15" customHeight="1">
      <c r="A242" s="37"/>
      <c r="B242" s="32"/>
      <c r="C242" s="32"/>
      <c r="D242" s="55"/>
      <c r="E242" s="55"/>
      <c r="F242" s="85"/>
      <c r="G242" s="85"/>
      <c r="H242" s="65"/>
    </row>
    <row r="243" spans="1:8" s="58" customFormat="1" ht="37.5" customHeight="1">
      <c r="A243" s="518" t="s">
        <v>2157</v>
      </c>
      <c r="B243" s="32" t="s">
        <v>2083</v>
      </c>
      <c r="C243" s="32" t="s">
        <v>2082</v>
      </c>
      <c r="D243" s="519" t="s">
        <v>2155</v>
      </c>
      <c r="E243" s="519" t="s">
        <v>2156</v>
      </c>
      <c r="F243" s="520" t="s">
        <v>1090</v>
      </c>
      <c r="G243" s="520" t="s">
        <v>2286</v>
      </c>
      <c r="H243" s="65">
        <v>2008.1</v>
      </c>
    </row>
    <row r="244" spans="1:8" s="58" customFormat="1" ht="15.75" customHeight="1">
      <c r="A244" s="518"/>
      <c r="B244" s="32" t="s">
        <v>2112</v>
      </c>
      <c r="C244" s="32" t="s">
        <v>3285</v>
      </c>
      <c r="D244" s="519"/>
      <c r="E244" s="519"/>
      <c r="F244" s="520"/>
      <c r="G244" s="520"/>
      <c r="H244" s="65"/>
    </row>
    <row r="245" spans="1:8" s="58" customFormat="1" ht="15" customHeight="1">
      <c r="A245" s="518"/>
      <c r="B245" s="32" t="s">
        <v>2113</v>
      </c>
      <c r="C245" s="32" t="s">
        <v>3285</v>
      </c>
      <c r="D245" s="519"/>
      <c r="E245" s="519"/>
      <c r="F245" s="520"/>
      <c r="G245" s="520"/>
      <c r="H245" s="65"/>
    </row>
    <row r="246" spans="1:8" s="58" customFormat="1" ht="15" customHeight="1">
      <c r="A246" s="37"/>
      <c r="B246" s="32"/>
      <c r="C246" s="32"/>
      <c r="D246" s="55"/>
      <c r="E246" s="55"/>
      <c r="F246" s="85"/>
      <c r="G246" s="85"/>
      <c r="H246" s="65"/>
    </row>
    <row r="247" spans="1:8" s="58" customFormat="1" ht="51" customHeight="1">
      <c r="A247" s="518" t="s">
        <v>2158</v>
      </c>
      <c r="B247" s="32" t="s">
        <v>2088</v>
      </c>
      <c r="C247" s="32" t="s">
        <v>2159</v>
      </c>
      <c r="D247" s="519" t="s">
        <v>2160</v>
      </c>
      <c r="E247" s="519" t="s">
        <v>767</v>
      </c>
      <c r="F247" s="520"/>
      <c r="G247" s="520" t="s">
        <v>2161</v>
      </c>
      <c r="H247" s="65">
        <v>2008.2</v>
      </c>
    </row>
    <row r="248" spans="1:8" s="58" customFormat="1" ht="15" customHeight="1">
      <c r="A248" s="518"/>
      <c r="B248" s="32" t="s">
        <v>2081</v>
      </c>
      <c r="C248" s="32" t="s">
        <v>2084</v>
      </c>
      <c r="D248" s="519"/>
      <c r="E248" s="519"/>
      <c r="F248" s="520"/>
      <c r="G248" s="520"/>
      <c r="H248" s="65"/>
    </row>
    <row r="249" spans="1:8" s="58" customFormat="1" ht="15" customHeight="1">
      <c r="A249" s="518"/>
      <c r="B249" s="32" t="s">
        <v>2162</v>
      </c>
      <c r="C249" s="32" t="s">
        <v>2084</v>
      </c>
      <c r="D249" s="519"/>
      <c r="E249" s="519"/>
      <c r="F249" s="520"/>
      <c r="G249" s="520"/>
      <c r="H249" s="65"/>
    </row>
    <row r="250" spans="1:8" s="58" customFormat="1" ht="15" customHeight="1">
      <c r="A250" s="518"/>
      <c r="B250" s="32" t="s">
        <v>2083</v>
      </c>
      <c r="C250" s="32" t="s">
        <v>2084</v>
      </c>
      <c r="D250" s="519"/>
      <c r="E250" s="519"/>
      <c r="F250" s="520"/>
      <c r="G250" s="520"/>
      <c r="H250" s="65"/>
    </row>
    <row r="251" spans="1:8" s="58" customFormat="1" ht="32.25" customHeight="1">
      <c r="A251" s="518"/>
      <c r="B251" s="32" t="s">
        <v>2163</v>
      </c>
      <c r="C251" s="32" t="s">
        <v>2132</v>
      </c>
      <c r="D251" s="519"/>
      <c r="E251" s="519"/>
      <c r="F251" s="520"/>
      <c r="G251" s="520"/>
      <c r="H251" s="65"/>
    </row>
    <row r="252" spans="1:8" s="58" customFormat="1" ht="31.5" customHeight="1">
      <c r="A252" s="518"/>
      <c r="B252" s="32" t="s">
        <v>2164</v>
      </c>
      <c r="C252" s="32" t="s">
        <v>2165</v>
      </c>
      <c r="D252" s="519"/>
      <c r="E252" s="519"/>
      <c r="F252" s="520"/>
      <c r="G252" s="520"/>
      <c r="H252" s="65"/>
    </row>
    <row r="253" spans="1:8" s="58" customFormat="1" ht="15" customHeight="1">
      <c r="A253" s="37"/>
      <c r="B253" s="32"/>
      <c r="C253" s="32"/>
      <c r="D253" s="55"/>
      <c r="E253" s="55"/>
      <c r="F253" s="85"/>
      <c r="G253" s="85"/>
      <c r="H253" s="65"/>
    </row>
    <row r="254" spans="1:8" s="58" customFormat="1" ht="79.5" customHeight="1">
      <c r="A254" s="37" t="s">
        <v>773</v>
      </c>
      <c r="B254" s="32" t="s">
        <v>2166</v>
      </c>
      <c r="C254" s="32" t="s">
        <v>2167</v>
      </c>
      <c r="D254" s="55" t="s">
        <v>2168</v>
      </c>
      <c r="E254" s="55" t="s">
        <v>2169</v>
      </c>
      <c r="F254" s="85"/>
      <c r="G254" s="85" t="s">
        <v>2287</v>
      </c>
      <c r="H254" s="65">
        <v>2008.2</v>
      </c>
    </row>
    <row r="255" spans="1:8" s="58" customFormat="1" ht="15" customHeight="1">
      <c r="A255" s="37"/>
      <c r="B255" s="32"/>
      <c r="C255" s="32"/>
      <c r="D255" s="55"/>
      <c r="E255" s="55"/>
      <c r="F255" s="85"/>
      <c r="G255" s="85"/>
      <c r="H255" s="65"/>
    </row>
    <row r="256" spans="1:8" s="58" customFormat="1" ht="36" customHeight="1">
      <c r="A256" s="37" t="s">
        <v>2170</v>
      </c>
      <c r="B256" s="32" t="s">
        <v>2083</v>
      </c>
      <c r="C256" s="32" t="s">
        <v>2082</v>
      </c>
      <c r="D256" s="55" t="s">
        <v>3228</v>
      </c>
      <c r="E256" s="55" t="s">
        <v>2171</v>
      </c>
      <c r="F256" s="85" t="s">
        <v>1091</v>
      </c>
      <c r="G256" s="85" t="s">
        <v>2288</v>
      </c>
      <c r="H256" s="65">
        <v>2008.3</v>
      </c>
    </row>
    <row r="257" spans="1:8" s="58" customFormat="1" ht="15" customHeight="1">
      <c r="A257" s="37"/>
      <c r="B257" s="32"/>
      <c r="C257" s="32"/>
      <c r="D257" s="55"/>
      <c r="E257" s="55"/>
      <c r="F257" s="85"/>
      <c r="G257" s="85"/>
      <c r="H257" s="65"/>
    </row>
    <row r="258" spans="1:8" s="58" customFormat="1" ht="36" customHeight="1">
      <c r="A258" s="37" t="s">
        <v>2172</v>
      </c>
      <c r="B258" s="32" t="s">
        <v>2096</v>
      </c>
      <c r="C258" s="32" t="s">
        <v>2082</v>
      </c>
      <c r="D258" s="55" t="s">
        <v>3228</v>
      </c>
      <c r="E258" s="55" t="s">
        <v>2171</v>
      </c>
      <c r="F258" s="85" t="s">
        <v>1091</v>
      </c>
      <c r="G258" s="85" t="s">
        <v>2289</v>
      </c>
      <c r="H258" s="65">
        <v>2008.3</v>
      </c>
    </row>
    <row r="259" spans="1:8" s="58" customFormat="1" ht="15" customHeight="1">
      <c r="A259" s="37"/>
      <c r="B259" s="32"/>
      <c r="C259" s="32"/>
      <c r="D259" s="55"/>
      <c r="E259" s="55"/>
      <c r="F259" s="85"/>
      <c r="G259" s="85"/>
      <c r="H259" s="65"/>
    </row>
    <row r="260" spans="1:8" s="58" customFormat="1" ht="15" customHeight="1">
      <c r="A260" s="518" t="s">
        <v>774</v>
      </c>
      <c r="B260" s="32" t="s">
        <v>2173</v>
      </c>
      <c r="C260" s="32" t="s">
        <v>2174</v>
      </c>
      <c r="D260" s="519" t="s">
        <v>775</v>
      </c>
      <c r="E260" s="519" t="s">
        <v>776</v>
      </c>
      <c r="F260" s="520" t="s">
        <v>1092</v>
      </c>
      <c r="G260" s="520" t="s">
        <v>2290</v>
      </c>
      <c r="H260" s="65">
        <v>2008.3</v>
      </c>
    </row>
    <row r="261" spans="1:8" s="58" customFormat="1" ht="15" customHeight="1">
      <c r="A261" s="518"/>
      <c r="B261" s="32" t="s">
        <v>2175</v>
      </c>
      <c r="C261" s="32" t="s">
        <v>2174</v>
      </c>
      <c r="D261" s="532"/>
      <c r="E261" s="532"/>
      <c r="F261" s="520"/>
      <c r="G261" s="520"/>
      <c r="H261" s="65"/>
    </row>
    <row r="262" spans="1:8" s="58" customFormat="1" ht="15" customHeight="1">
      <c r="A262" s="518"/>
      <c r="B262" s="32" t="s">
        <v>2176</v>
      </c>
      <c r="C262" s="32" t="s">
        <v>2174</v>
      </c>
      <c r="D262" s="532"/>
      <c r="E262" s="532"/>
      <c r="F262" s="520"/>
      <c r="G262" s="520"/>
      <c r="H262" s="65"/>
    </row>
    <row r="263" spans="1:8" s="58" customFormat="1" ht="48" customHeight="1">
      <c r="A263" s="518"/>
      <c r="B263" s="30" t="s">
        <v>2177</v>
      </c>
      <c r="C263" s="32" t="s">
        <v>2178</v>
      </c>
      <c r="D263" s="532"/>
      <c r="E263" s="532"/>
      <c r="F263" s="520"/>
      <c r="G263" s="520"/>
      <c r="H263" s="65"/>
    </row>
    <row r="264" spans="1:8" s="58" customFormat="1" ht="45.75" customHeight="1">
      <c r="A264" s="518"/>
      <c r="B264" s="30" t="s">
        <v>2179</v>
      </c>
      <c r="C264" s="30" t="s">
        <v>2180</v>
      </c>
      <c r="D264" s="532"/>
      <c r="E264" s="532"/>
      <c r="F264" s="520"/>
      <c r="G264" s="520"/>
      <c r="H264" s="65"/>
    </row>
    <row r="265" spans="1:8" s="58" customFormat="1" ht="41.25" customHeight="1">
      <c r="A265" s="518"/>
      <c r="B265" s="30" t="s">
        <v>2181</v>
      </c>
      <c r="C265" s="30" t="s">
        <v>2182</v>
      </c>
      <c r="D265" s="532"/>
      <c r="E265" s="532"/>
      <c r="F265" s="520"/>
      <c r="G265" s="520"/>
      <c r="H265" s="65"/>
    </row>
    <row r="266" spans="1:8" s="58" customFormat="1" ht="32.25" customHeight="1">
      <c r="A266" s="518"/>
      <c r="B266" s="32" t="s">
        <v>2183</v>
      </c>
      <c r="C266" s="32" t="s">
        <v>2174</v>
      </c>
      <c r="D266" s="532"/>
      <c r="E266" s="532"/>
      <c r="F266" s="520"/>
      <c r="G266" s="520"/>
      <c r="H266" s="65"/>
    </row>
    <row r="267" spans="1:8" s="58" customFormat="1" ht="12">
      <c r="A267" s="40"/>
      <c r="B267" s="40"/>
      <c r="C267" s="40"/>
      <c r="D267" s="206"/>
      <c r="E267" s="206"/>
      <c r="F267" s="219"/>
      <c r="G267" s="382"/>
      <c r="H267" s="206"/>
    </row>
    <row r="268" spans="2:7" ht="12">
      <c r="B268" s="3"/>
      <c r="C268" s="3"/>
      <c r="D268" s="1"/>
      <c r="E268" s="1"/>
      <c r="F268" s="4"/>
      <c r="G268" s="4"/>
    </row>
    <row r="269" spans="1:8" s="12" customFormat="1" ht="41.25" hidden="1">
      <c r="A269" s="9" t="s">
        <v>777</v>
      </c>
      <c r="B269" s="10"/>
      <c r="C269" s="10"/>
      <c r="D269" s="344"/>
      <c r="E269" s="344"/>
      <c r="F269" s="10"/>
      <c r="G269" s="10"/>
      <c r="H269" s="11"/>
    </row>
    <row r="270" spans="2:8" ht="12">
      <c r="B270" s="4"/>
      <c r="C270" s="4"/>
      <c r="D270" s="1"/>
      <c r="E270" s="1"/>
      <c r="F270" s="4"/>
      <c r="G270" s="4"/>
      <c r="H270" s="7"/>
    </row>
    <row r="271" spans="1:8" s="58" customFormat="1" ht="13.5" thickBot="1">
      <c r="A271" s="37" t="str">
        <f>A269&amp;"流域管理研究官"</f>
        <v>河川研究部 流域管理研究官</v>
      </c>
      <c r="B271" s="37"/>
      <c r="C271" s="37"/>
      <c r="D271" s="65"/>
      <c r="E271" s="65"/>
      <c r="F271" s="177"/>
      <c r="G271" s="379"/>
      <c r="H271" s="65"/>
    </row>
    <row r="272" spans="1:8" s="58" customFormat="1" ht="13.5" thickTop="1">
      <c r="A272" s="199" t="s">
        <v>3060</v>
      </c>
      <c r="B272" s="200" t="s">
        <v>3061</v>
      </c>
      <c r="C272" s="200" t="s">
        <v>3067</v>
      </c>
      <c r="D272" s="200" t="s">
        <v>3062</v>
      </c>
      <c r="E272" s="200" t="s">
        <v>3063</v>
      </c>
      <c r="F272" s="200" t="s">
        <v>3064</v>
      </c>
      <c r="G272" s="201" t="s">
        <v>3065</v>
      </c>
      <c r="H272" s="207" t="s">
        <v>3066</v>
      </c>
    </row>
    <row r="273" spans="1:8" s="58" customFormat="1" ht="41.25" customHeight="1">
      <c r="A273" s="37" t="s">
        <v>2206</v>
      </c>
      <c r="B273" s="21" t="s">
        <v>2207</v>
      </c>
      <c r="C273" s="21" t="s">
        <v>2208</v>
      </c>
      <c r="D273" s="54" t="s">
        <v>2209</v>
      </c>
      <c r="E273" s="54" t="s">
        <v>2210</v>
      </c>
      <c r="F273" s="56" t="s">
        <v>2424</v>
      </c>
      <c r="G273" s="56" t="s">
        <v>778</v>
      </c>
      <c r="H273" s="65">
        <v>2007.12</v>
      </c>
    </row>
    <row r="274" spans="1:8" s="58" customFormat="1" ht="28.5" customHeight="1">
      <c r="A274" s="37" t="s">
        <v>2211</v>
      </c>
      <c r="B274" s="32" t="s">
        <v>2207</v>
      </c>
      <c r="C274" s="25" t="s">
        <v>2208</v>
      </c>
      <c r="D274" s="55" t="s">
        <v>2212</v>
      </c>
      <c r="E274" s="55" t="s">
        <v>2213</v>
      </c>
      <c r="F274" s="85" t="s">
        <v>2214</v>
      </c>
      <c r="G274" s="85" t="s">
        <v>779</v>
      </c>
      <c r="H274" s="65">
        <v>2007.12</v>
      </c>
    </row>
    <row r="275" spans="1:8" s="58" customFormat="1" ht="12">
      <c r="A275" s="40"/>
      <c r="B275" s="40"/>
      <c r="C275" s="40"/>
      <c r="D275" s="206"/>
      <c r="E275" s="206"/>
      <c r="F275" s="219"/>
      <c r="G275" s="382"/>
      <c r="H275" s="206"/>
    </row>
    <row r="276" spans="2:8" ht="12">
      <c r="B276" s="4"/>
      <c r="C276" s="4"/>
      <c r="D276" s="1"/>
      <c r="E276" s="1"/>
      <c r="F276" s="4"/>
      <c r="G276" s="4"/>
      <c r="H276" s="7"/>
    </row>
    <row r="277" spans="1:8" s="58" customFormat="1" ht="13.5" thickBot="1">
      <c r="A277" s="37" t="str">
        <f>A269&amp;"河川研究室 "</f>
        <v>河川研究部 河川研究室 </v>
      </c>
      <c r="B277" s="37"/>
      <c r="C277" s="37"/>
      <c r="D277" s="65"/>
      <c r="E277" s="65"/>
      <c r="F277" s="177"/>
      <c r="G277" s="379"/>
      <c r="H277" s="65"/>
    </row>
    <row r="278" spans="1:8" s="58" customFormat="1" ht="13.5" thickTop="1">
      <c r="A278" s="199" t="s">
        <v>3060</v>
      </c>
      <c r="B278" s="200" t="s">
        <v>3061</v>
      </c>
      <c r="C278" s="200" t="s">
        <v>3067</v>
      </c>
      <c r="D278" s="200" t="s">
        <v>3062</v>
      </c>
      <c r="E278" s="200" t="s">
        <v>3063</v>
      </c>
      <c r="F278" s="200" t="s">
        <v>3064</v>
      </c>
      <c r="G278" s="201" t="s">
        <v>3065</v>
      </c>
      <c r="H278" s="207" t="s">
        <v>3066</v>
      </c>
    </row>
    <row r="279" spans="1:8" s="58" customFormat="1" ht="12">
      <c r="A279" s="535" t="s">
        <v>3405</v>
      </c>
      <c r="B279" s="536" t="s">
        <v>780</v>
      </c>
      <c r="C279" s="536" t="s">
        <v>3406</v>
      </c>
      <c r="D279" s="537" t="s">
        <v>3407</v>
      </c>
      <c r="E279" s="537" t="s">
        <v>781</v>
      </c>
      <c r="F279" s="538" t="s">
        <v>782</v>
      </c>
      <c r="G279" s="538" t="s">
        <v>783</v>
      </c>
      <c r="H279" s="540">
        <v>2007.5</v>
      </c>
    </row>
    <row r="280" spans="1:8" s="58" customFormat="1" ht="12">
      <c r="A280" s="518"/>
      <c r="B280" s="529"/>
      <c r="C280" s="529"/>
      <c r="D280" s="532"/>
      <c r="E280" s="532"/>
      <c r="F280" s="539"/>
      <c r="G280" s="539"/>
      <c r="H280" s="541"/>
    </row>
    <row r="281" spans="1:8" s="58" customFormat="1" ht="19.5" customHeight="1">
      <c r="A281" s="518"/>
      <c r="B281" s="529"/>
      <c r="C281" s="529"/>
      <c r="D281" s="532"/>
      <c r="E281" s="532"/>
      <c r="F281" s="539"/>
      <c r="G281" s="539"/>
      <c r="H281" s="541"/>
    </row>
    <row r="282" spans="1:8" ht="24">
      <c r="A282" s="522" t="s">
        <v>3408</v>
      </c>
      <c r="B282" s="30" t="s">
        <v>3409</v>
      </c>
      <c r="C282" s="30" t="s">
        <v>3410</v>
      </c>
      <c r="D282" s="523" t="s">
        <v>3411</v>
      </c>
      <c r="E282" s="523" t="s">
        <v>3412</v>
      </c>
      <c r="F282" s="524" t="s">
        <v>3413</v>
      </c>
      <c r="G282" s="524" t="s">
        <v>2425</v>
      </c>
      <c r="H282" s="525">
        <v>2007.6</v>
      </c>
    </row>
    <row r="283" spans="1:8" ht="12">
      <c r="A283" s="522"/>
      <c r="B283" s="79" t="s">
        <v>3414</v>
      </c>
      <c r="C283" s="30" t="s">
        <v>3415</v>
      </c>
      <c r="D283" s="523"/>
      <c r="E283" s="523"/>
      <c r="F283" s="524"/>
      <c r="G283" s="524"/>
      <c r="H283" s="525"/>
    </row>
    <row r="284" spans="1:8" ht="37.5" customHeight="1">
      <c r="A284" s="522"/>
      <c r="B284" s="79" t="s">
        <v>3416</v>
      </c>
      <c r="C284" s="30" t="s">
        <v>3417</v>
      </c>
      <c r="D284" s="523"/>
      <c r="E284" s="523"/>
      <c r="F284" s="524"/>
      <c r="G284" s="524"/>
      <c r="H284" s="525"/>
    </row>
    <row r="285" spans="1:8" ht="12">
      <c r="A285" s="522" t="s">
        <v>3418</v>
      </c>
      <c r="B285" s="79" t="s">
        <v>3419</v>
      </c>
      <c r="C285" s="30" t="s">
        <v>3420</v>
      </c>
      <c r="D285" s="523" t="s">
        <v>3411</v>
      </c>
      <c r="E285" s="523" t="s">
        <v>3412</v>
      </c>
      <c r="F285" s="524" t="s">
        <v>3413</v>
      </c>
      <c r="G285" s="524" t="s">
        <v>2426</v>
      </c>
      <c r="H285" s="525">
        <v>2007.6</v>
      </c>
    </row>
    <row r="286" spans="1:8" ht="12">
      <c r="A286" s="522"/>
      <c r="B286" s="79" t="s">
        <v>3414</v>
      </c>
      <c r="C286" s="30" t="s">
        <v>3415</v>
      </c>
      <c r="D286" s="523"/>
      <c r="E286" s="523"/>
      <c r="F286" s="524"/>
      <c r="G286" s="524"/>
      <c r="H286" s="525"/>
    </row>
    <row r="287" spans="1:8" ht="39.75" customHeight="1">
      <c r="A287" s="522"/>
      <c r="B287" s="30" t="s">
        <v>3416</v>
      </c>
      <c r="C287" s="30" t="s">
        <v>3417</v>
      </c>
      <c r="D287" s="523"/>
      <c r="E287" s="523"/>
      <c r="F287" s="524"/>
      <c r="G287" s="524"/>
      <c r="H287" s="525"/>
    </row>
    <row r="288" spans="1:8" s="58" customFormat="1" ht="12">
      <c r="A288" s="526" t="s">
        <v>784</v>
      </c>
      <c r="B288" s="528" t="s">
        <v>785</v>
      </c>
      <c r="C288" s="528" t="s">
        <v>3421</v>
      </c>
      <c r="D288" s="519" t="s">
        <v>3422</v>
      </c>
      <c r="E288" s="519" t="s">
        <v>3423</v>
      </c>
      <c r="F288" s="520" t="s">
        <v>786</v>
      </c>
      <c r="G288" s="520" t="s">
        <v>787</v>
      </c>
      <c r="H288" s="527">
        <v>2007.7</v>
      </c>
    </row>
    <row r="289" spans="1:8" s="58" customFormat="1" ht="12">
      <c r="A289" s="526"/>
      <c r="B289" s="528"/>
      <c r="C289" s="529"/>
      <c r="D289" s="519"/>
      <c r="E289" s="519"/>
      <c r="F289" s="520"/>
      <c r="G289" s="520"/>
      <c r="H289" s="527"/>
    </row>
    <row r="290" spans="1:8" s="58" customFormat="1" ht="12">
      <c r="A290" s="526"/>
      <c r="B290" s="528" t="s">
        <v>3424</v>
      </c>
      <c r="C290" s="528" t="s">
        <v>3421</v>
      </c>
      <c r="D290" s="519"/>
      <c r="E290" s="519"/>
      <c r="F290" s="520"/>
      <c r="G290" s="520"/>
      <c r="H290" s="527"/>
    </row>
    <row r="291" spans="1:8" s="58" customFormat="1" ht="12">
      <c r="A291" s="526"/>
      <c r="B291" s="528"/>
      <c r="C291" s="529"/>
      <c r="D291" s="519"/>
      <c r="E291" s="519"/>
      <c r="F291" s="520"/>
      <c r="G291" s="520"/>
      <c r="H291" s="527"/>
    </row>
    <row r="292" spans="1:8" s="58" customFormat="1" ht="12">
      <c r="A292" s="526"/>
      <c r="B292" s="528" t="s">
        <v>788</v>
      </c>
      <c r="C292" s="528" t="s">
        <v>3421</v>
      </c>
      <c r="D292" s="519"/>
      <c r="E292" s="519"/>
      <c r="F292" s="520"/>
      <c r="G292" s="520"/>
      <c r="H292" s="527"/>
    </row>
    <row r="293" spans="1:8" s="58" customFormat="1" ht="12">
      <c r="A293" s="526"/>
      <c r="B293" s="528"/>
      <c r="C293" s="529"/>
      <c r="D293" s="519"/>
      <c r="E293" s="519"/>
      <c r="F293" s="520"/>
      <c r="G293" s="520"/>
      <c r="H293" s="527"/>
    </row>
    <row r="294" spans="1:8" s="58" customFormat="1" ht="12">
      <c r="A294" s="526"/>
      <c r="B294" s="528" t="s">
        <v>789</v>
      </c>
      <c r="C294" s="519" t="s">
        <v>790</v>
      </c>
      <c r="D294" s="519"/>
      <c r="E294" s="519"/>
      <c r="F294" s="520"/>
      <c r="G294" s="520"/>
      <c r="H294" s="527"/>
    </row>
    <row r="295" spans="1:8" s="58" customFormat="1" ht="29.25" customHeight="1">
      <c r="A295" s="526"/>
      <c r="B295" s="528"/>
      <c r="C295" s="519"/>
      <c r="D295" s="519"/>
      <c r="E295" s="519"/>
      <c r="F295" s="520"/>
      <c r="G295" s="520"/>
      <c r="H295" s="527"/>
    </row>
    <row r="296" spans="1:8" s="58" customFormat="1" ht="12">
      <c r="A296" s="526" t="s">
        <v>791</v>
      </c>
      <c r="B296" s="528" t="s">
        <v>1093</v>
      </c>
      <c r="C296" s="528" t="s">
        <v>3421</v>
      </c>
      <c r="D296" s="519" t="s">
        <v>3407</v>
      </c>
      <c r="E296" s="519" t="s">
        <v>3425</v>
      </c>
      <c r="F296" s="520" t="s">
        <v>792</v>
      </c>
      <c r="G296" s="520" t="s">
        <v>793</v>
      </c>
      <c r="H296" s="527">
        <v>2007.8</v>
      </c>
    </row>
    <row r="297" spans="1:8" s="58" customFormat="1" ht="12">
      <c r="A297" s="526"/>
      <c r="B297" s="529"/>
      <c r="C297" s="529"/>
      <c r="D297" s="519"/>
      <c r="E297" s="519"/>
      <c r="F297" s="520"/>
      <c r="G297" s="520"/>
      <c r="H297" s="527"/>
    </row>
    <row r="298" spans="1:8" s="58" customFormat="1" ht="12">
      <c r="A298" s="526"/>
      <c r="B298" s="529"/>
      <c r="C298" s="529"/>
      <c r="D298" s="519"/>
      <c r="E298" s="519"/>
      <c r="F298" s="520"/>
      <c r="G298" s="520"/>
      <c r="H298" s="527"/>
    </row>
    <row r="299" spans="1:8" s="58" customFormat="1" ht="12">
      <c r="A299" s="526"/>
      <c r="B299" s="529"/>
      <c r="C299" s="529"/>
      <c r="D299" s="519"/>
      <c r="E299" s="519"/>
      <c r="F299" s="520"/>
      <c r="G299" s="520"/>
      <c r="H299" s="527"/>
    </row>
    <row r="300" spans="1:8" s="58" customFormat="1" ht="24">
      <c r="A300" s="526" t="s">
        <v>794</v>
      </c>
      <c r="B300" s="32" t="s">
        <v>1094</v>
      </c>
      <c r="C300" s="32" t="s">
        <v>3421</v>
      </c>
      <c r="D300" s="519" t="s">
        <v>3426</v>
      </c>
      <c r="E300" s="519" t="s">
        <v>3427</v>
      </c>
      <c r="F300" s="520" t="s">
        <v>795</v>
      </c>
      <c r="G300" s="520" t="s">
        <v>796</v>
      </c>
      <c r="H300" s="527">
        <v>2007.9</v>
      </c>
    </row>
    <row r="301" spans="1:8" s="58" customFormat="1" ht="24">
      <c r="A301" s="526"/>
      <c r="B301" s="32" t="s">
        <v>1101</v>
      </c>
      <c r="C301" s="32" t="s">
        <v>3428</v>
      </c>
      <c r="D301" s="519"/>
      <c r="E301" s="519"/>
      <c r="F301" s="520"/>
      <c r="G301" s="520"/>
      <c r="H301" s="527"/>
    </row>
    <row r="302" spans="1:8" s="58" customFormat="1" ht="12">
      <c r="A302" s="526"/>
      <c r="B302" s="32" t="s">
        <v>1102</v>
      </c>
      <c r="C302" s="32" t="s">
        <v>797</v>
      </c>
      <c r="D302" s="519"/>
      <c r="E302" s="519"/>
      <c r="F302" s="520"/>
      <c r="G302" s="520"/>
      <c r="H302" s="527"/>
    </row>
    <row r="303" spans="1:8" s="58" customFormat="1" ht="41.25" customHeight="1">
      <c r="A303" s="526"/>
      <c r="B303" s="32" t="s">
        <v>1097</v>
      </c>
      <c r="C303" s="32" t="s">
        <v>3421</v>
      </c>
      <c r="D303" s="519"/>
      <c r="E303" s="519"/>
      <c r="F303" s="520"/>
      <c r="G303" s="520"/>
      <c r="H303" s="527"/>
    </row>
    <row r="304" spans="1:8" s="58" customFormat="1" ht="24">
      <c r="A304" s="526" t="s">
        <v>798</v>
      </c>
      <c r="B304" s="32" t="s">
        <v>1100</v>
      </c>
      <c r="C304" s="32" t="s">
        <v>3421</v>
      </c>
      <c r="D304" s="519" t="s">
        <v>3426</v>
      </c>
      <c r="E304" s="519" t="s">
        <v>3427</v>
      </c>
      <c r="F304" s="520" t="s">
        <v>3429</v>
      </c>
      <c r="G304" s="520" t="s">
        <v>799</v>
      </c>
      <c r="H304" s="527">
        <v>2007.9</v>
      </c>
    </row>
    <row r="305" spans="1:8" s="58" customFormat="1" ht="24">
      <c r="A305" s="526"/>
      <c r="B305" s="32" t="s">
        <v>1097</v>
      </c>
      <c r="C305" s="32" t="s">
        <v>3421</v>
      </c>
      <c r="D305" s="519"/>
      <c r="E305" s="519"/>
      <c r="F305" s="520"/>
      <c r="G305" s="520"/>
      <c r="H305" s="527"/>
    </row>
    <row r="306" spans="1:8" s="58" customFormat="1" ht="37.5" customHeight="1">
      <c r="A306" s="526"/>
      <c r="B306" s="32" t="s">
        <v>1099</v>
      </c>
      <c r="C306" s="32" t="s">
        <v>800</v>
      </c>
      <c r="D306" s="519"/>
      <c r="E306" s="519"/>
      <c r="F306" s="520"/>
      <c r="G306" s="520"/>
      <c r="H306" s="527"/>
    </row>
    <row r="307" spans="1:8" s="58" customFormat="1" ht="24">
      <c r="A307" s="526" t="s">
        <v>801</v>
      </c>
      <c r="B307" s="32" t="s">
        <v>1095</v>
      </c>
      <c r="C307" s="32" t="s">
        <v>3421</v>
      </c>
      <c r="D307" s="519" t="s">
        <v>3426</v>
      </c>
      <c r="E307" s="519" t="s">
        <v>3427</v>
      </c>
      <c r="F307" s="520" t="s">
        <v>795</v>
      </c>
      <c r="G307" s="520" t="s">
        <v>802</v>
      </c>
      <c r="H307" s="527">
        <v>2007.9</v>
      </c>
    </row>
    <row r="308" spans="1:8" s="58" customFormat="1" ht="24">
      <c r="A308" s="526"/>
      <c r="B308" s="32" t="s">
        <v>1096</v>
      </c>
      <c r="C308" s="32" t="s">
        <v>3421</v>
      </c>
      <c r="D308" s="519"/>
      <c r="E308" s="519"/>
      <c r="F308" s="520"/>
      <c r="G308" s="520"/>
      <c r="H308" s="527"/>
    </row>
    <row r="309" spans="1:8" s="58" customFormat="1" ht="24">
      <c r="A309" s="526"/>
      <c r="B309" s="32" t="s">
        <v>1097</v>
      </c>
      <c r="C309" s="32" t="s">
        <v>800</v>
      </c>
      <c r="D309" s="519"/>
      <c r="E309" s="519"/>
      <c r="F309" s="520"/>
      <c r="G309" s="520"/>
      <c r="H309" s="527"/>
    </row>
    <row r="310" spans="1:8" s="58" customFormat="1" ht="25.5" customHeight="1">
      <c r="A310" s="526"/>
      <c r="B310" s="32" t="s">
        <v>1098</v>
      </c>
      <c r="C310" s="32" t="s">
        <v>803</v>
      </c>
      <c r="D310" s="519"/>
      <c r="E310" s="519"/>
      <c r="F310" s="520"/>
      <c r="G310" s="520"/>
      <c r="H310" s="527"/>
    </row>
    <row r="311" spans="1:8" ht="24">
      <c r="A311" s="522" t="s">
        <v>3430</v>
      </c>
      <c r="B311" s="30" t="s">
        <v>3431</v>
      </c>
      <c r="C311" s="30" t="s">
        <v>3406</v>
      </c>
      <c r="D311" s="523" t="s">
        <v>3432</v>
      </c>
      <c r="E311" s="523" t="s">
        <v>3433</v>
      </c>
      <c r="F311" s="524" t="s">
        <v>804</v>
      </c>
      <c r="G311" s="524" t="s">
        <v>2427</v>
      </c>
      <c r="H311" s="525" t="s">
        <v>805</v>
      </c>
    </row>
    <row r="312" spans="1:8" ht="50.25" customHeight="1">
      <c r="A312" s="522"/>
      <c r="B312" s="79" t="s">
        <v>3434</v>
      </c>
      <c r="C312" s="30" t="s">
        <v>3435</v>
      </c>
      <c r="D312" s="523"/>
      <c r="E312" s="523"/>
      <c r="F312" s="524"/>
      <c r="G312" s="524"/>
      <c r="H312" s="525"/>
    </row>
    <row r="313" spans="1:8" s="58" customFormat="1" ht="12">
      <c r="A313" s="518" t="s">
        <v>3436</v>
      </c>
      <c r="B313" s="32" t="s">
        <v>3437</v>
      </c>
      <c r="C313" s="32" t="s">
        <v>3438</v>
      </c>
      <c r="D313" s="519" t="s">
        <v>3439</v>
      </c>
      <c r="E313" s="519"/>
      <c r="F313" s="520"/>
      <c r="G313" s="520"/>
      <c r="H313" s="521" t="s">
        <v>3833</v>
      </c>
    </row>
    <row r="314" spans="1:8" s="58" customFormat="1" ht="12">
      <c r="A314" s="518"/>
      <c r="B314" s="32" t="s">
        <v>3440</v>
      </c>
      <c r="C314" s="32" t="s">
        <v>3441</v>
      </c>
      <c r="D314" s="519"/>
      <c r="E314" s="519"/>
      <c r="F314" s="520"/>
      <c r="G314" s="520"/>
      <c r="H314" s="521"/>
    </row>
    <row r="315" spans="1:8" s="58" customFormat="1" ht="12">
      <c r="A315" s="518"/>
      <c r="B315" s="32"/>
      <c r="C315" s="32" t="s">
        <v>3442</v>
      </c>
      <c r="D315" s="519"/>
      <c r="E315" s="519"/>
      <c r="F315" s="520"/>
      <c r="G315" s="520"/>
      <c r="H315" s="521"/>
    </row>
    <row r="316" spans="1:8" s="58" customFormat="1" ht="26.25" customHeight="1">
      <c r="A316" s="518"/>
      <c r="B316" s="32"/>
      <c r="C316" s="32" t="s">
        <v>3443</v>
      </c>
      <c r="D316" s="519"/>
      <c r="E316" s="519"/>
      <c r="F316" s="520"/>
      <c r="G316" s="520"/>
      <c r="H316" s="521"/>
    </row>
    <row r="317" spans="1:8" s="58" customFormat="1" ht="36.75" customHeight="1">
      <c r="A317" s="50" t="s">
        <v>3444</v>
      </c>
      <c r="B317" s="61" t="s">
        <v>3445</v>
      </c>
      <c r="C317" s="32" t="s">
        <v>3441</v>
      </c>
      <c r="D317" s="55" t="s">
        <v>3446</v>
      </c>
      <c r="E317" s="55"/>
      <c r="F317" s="85"/>
      <c r="G317" s="85"/>
      <c r="H317" s="225" t="s">
        <v>806</v>
      </c>
    </row>
    <row r="318" spans="1:8" s="58" customFormat="1" ht="39" customHeight="1">
      <c r="A318" s="59" t="s">
        <v>3447</v>
      </c>
      <c r="B318" s="218" t="s">
        <v>3448</v>
      </c>
      <c r="C318" s="60" t="s">
        <v>3406</v>
      </c>
      <c r="D318" s="51" t="s">
        <v>3246</v>
      </c>
      <c r="E318" s="51" t="s">
        <v>1317</v>
      </c>
      <c r="F318" s="150" t="s">
        <v>807</v>
      </c>
      <c r="G318" s="150" t="s">
        <v>808</v>
      </c>
      <c r="H318" s="195">
        <v>2008.2</v>
      </c>
    </row>
    <row r="319" spans="1:8" s="58" customFormat="1" ht="12">
      <c r="A319" s="40"/>
      <c r="B319" s="40"/>
      <c r="C319" s="40"/>
      <c r="D319" s="206"/>
      <c r="E319" s="206"/>
      <c r="F319" s="219"/>
      <c r="G319" s="382"/>
      <c r="H319" s="206"/>
    </row>
    <row r="320" spans="2:7" ht="12">
      <c r="B320" s="3"/>
      <c r="C320" s="3"/>
      <c r="D320" s="1"/>
      <c r="E320" s="1"/>
      <c r="F320" s="4"/>
      <c r="G320" s="4"/>
    </row>
    <row r="321" spans="1:8" s="58" customFormat="1" ht="12" thickBot="1">
      <c r="A321" s="37" t="str">
        <f>A269&amp;"海岸研究室"</f>
        <v>河川研究部 海岸研究室</v>
      </c>
      <c r="B321" s="37"/>
      <c r="C321" s="37"/>
      <c r="D321" s="65"/>
      <c r="E321" s="65"/>
      <c r="F321" s="177"/>
      <c r="G321" s="379"/>
      <c r="H321" s="65"/>
    </row>
    <row r="322" spans="1:8" s="58" customFormat="1" ht="12" thickTop="1">
      <c r="A322" s="199" t="s">
        <v>3060</v>
      </c>
      <c r="B322" s="200" t="s">
        <v>3061</v>
      </c>
      <c r="C322" s="200" t="s">
        <v>3067</v>
      </c>
      <c r="D322" s="200" t="s">
        <v>3062</v>
      </c>
      <c r="E322" s="200" t="s">
        <v>3063</v>
      </c>
      <c r="F322" s="200" t="s">
        <v>3064</v>
      </c>
      <c r="G322" s="201" t="s">
        <v>3065</v>
      </c>
      <c r="H322" s="207" t="s">
        <v>3066</v>
      </c>
    </row>
    <row r="323" spans="1:8" s="58" customFormat="1" ht="12">
      <c r="A323" s="535" t="s">
        <v>809</v>
      </c>
      <c r="B323" s="21" t="s">
        <v>810</v>
      </c>
      <c r="C323" s="536" t="s">
        <v>3785</v>
      </c>
      <c r="D323" s="537" t="s">
        <v>811</v>
      </c>
      <c r="E323" s="54" t="s">
        <v>812</v>
      </c>
      <c r="F323" s="56"/>
      <c r="G323" s="538" t="s">
        <v>813</v>
      </c>
      <c r="H323" s="65">
        <v>2007.5</v>
      </c>
    </row>
    <row r="324" spans="1:8" s="58" customFormat="1" ht="12">
      <c r="A324" s="518"/>
      <c r="B324" s="32"/>
      <c r="C324" s="529"/>
      <c r="D324" s="532"/>
      <c r="E324" s="55"/>
      <c r="F324" s="85"/>
      <c r="G324" s="539"/>
      <c r="H324" s="65"/>
    </row>
    <row r="325" spans="1:8" s="58" customFormat="1" ht="12">
      <c r="A325" s="37"/>
      <c r="B325" s="32" t="s">
        <v>814</v>
      </c>
      <c r="C325" s="25" t="s">
        <v>3786</v>
      </c>
      <c r="D325" s="532"/>
      <c r="E325" s="55"/>
      <c r="F325" s="85"/>
      <c r="G325" s="85"/>
      <c r="H325" s="65"/>
    </row>
    <row r="326" spans="1:8" s="58" customFormat="1" ht="12">
      <c r="A326" s="37"/>
      <c r="B326" s="528" t="s">
        <v>815</v>
      </c>
      <c r="C326" s="528" t="s">
        <v>3785</v>
      </c>
      <c r="D326" s="55"/>
      <c r="E326" s="55"/>
      <c r="F326" s="85"/>
      <c r="G326" s="85"/>
      <c r="H326" s="65"/>
    </row>
    <row r="327" spans="1:8" s="58" customFormat="1" ht="27" customHeight="1">
      <c r="A327" s="37"/>
      <c r="B327" s="528"/>
      <c r="C327" s="529"/>
      <c r="D327" s="55"/>
      <c r="E327" s="55"/>
      <c r="F327" s="85"/>
      <c r="G327" s="85"/>
      <c r="H327" s="65"/>
    </row>
    <row r="328" spans="1:8" s="58" customFormat="1" ht="12">
      <c r="A328" s="518" t="s">
        <v>816</v>
      </c>
      <c r="B328" s="32" t="s">
        <v>817</v>
      </c>
      <c r="C328" s="528" t="s">
        <v>3785</v>
      </c>
      <c r="D328" s="519" t="s">
        <v>818</v>
      </c>
      <c r="E328" s="55" t="s">
        <v>819</v>
      </c>
      <c r="F328" s="85"/>
      <c r="G328" s="520" t="s">
        <v>820</v>
      </c>
      <c r="H328" s="65">
        <v>2007.5</v>
      </c>
    </row>
    <row r="329" spans="1:8" s="58" customFormat="1" ht="12">
      <c r="A329" s="518"/>
      <c r="B329" s="32"/>
      <c r="C329" s="529"/>
      <c r="D329" s="519"/>
      <c r="E329" s="55"/>
      <c r="F329" s="85"/>
      <c r="G329" s="520"/>
      <c r="H329" s="65"/>
    </row>
    <row r="330" spans="1:8" s="58" customFormat="1" ht="12">
      <c r="A330" s="500"/>
      <c r="B330" s="528" t="s">
        <v>815</v>
      </c>
      <c r="C330" s="528" t="s">
        <v>3785</v>
      </c>
      <c r="D330" s="519"/>
      <c r="E330" s="55"/>
      <c r="F330" s="85"/>
      <c r="G330" s="85"/>
      <c r="H330" s="65"/>
    </row>
    <row r="331" spans="1:8" s="58" customFormat="1" ht="12">
      <c r="A331" s="500"/>
      <c r="B331" s="528"/>
      <c r="C331" s="529"/>
      <c r="D331" s="519"/>
      <c r="E331" s="55"/>
      <c r="F331" s="85"/>
      <c r="G331" s="85"/>
      <c r="H331" s="65"/>
    </row>
    <row r="332" spans="1:8" s="58" customFormat="1" ht="12">
      <c r="A332" s="37"/>
      <c r="B332" s="32" t="s">
        <v>821</v>
      </c>
      <c r="C332" s="528" t="s">
        <v>3787</v>
      </c>
      <c r="D332" s="55"/>
      <c r="E332" s="55"/>
      <c r="F332" s="85"/>
      <c r="G332" s="85"/>
      <c r="H332" s="65"/>
    </row>
    <row r="333" spans="1:8" s="58" customFormat="1" ht="12">
      <c r="A333" s="37"/>
      <c r="B333" s="32"/>
      <c r="C333" s="528"/>
      <c r="D333" s="55"/>
      <c r="E333" s="55"/>
      <c r="F333" s="85"/>
      <c r="G333" s="85"/>
      <c r="H333" s="65"/>
    </row>
    <row r="334" spans="1:8" s="58" customFormat="1" ht="12">
      <c r="A334" s="37"/>
      <c r="B334" s="32" t="s">
        <v>822</v>
      </c>
      <c r="C334" s="528" t="s">
        <v>3787</v>
      </c>
      <c r="D334" s="55"/>
      <c r="E334" s="55"/>
      <c r="F334" s="85"/>
      <c r="G334" s="85"/>
      <c r="H334" s="65"/>
    </row>
    <row r="335" spans="1:8" s="58" customFormat="1" ht="27" customHeight="1">
      <c r="A335" s="37"/>
      <c r="B335" s="32"/>
      <c r="C335" s="528"/>
      <c r="D335" s="55"/>
      <c r="E335" s="55"/>
      <c r="F335" s="85"/>
      <c r="G335" s="85"/>
      <c r="H335" s="65"/>
    </row>
    <row r="336" spans="1:8" s="58" customFormat="1" ht="12">
      <c r="A336" s="518" t="s">
        <v>823</v>
      </c>
      <c r="B336" s="528" t="s">
        <v>815</v>
      </c>
      <c r="C336" s="528" t="s">
        <v>3785</v>
      </c>
      <c r="D336" s="519" t="s">
        <v>818</v>
      </c>
      <c r="E336" s="55" t="s">
        <v>819</v>
      </c>
      <c r="F336" s="85"/>
      <c r="G336" s="520" t="s">
        <v>824</v>
      </c>
      <c r="H336" s="65">
        <v>2007.5</v>
      </c>
    </row>
    <row r="337" spans="1:8" s="58" customFormat="1" ht="12">
      <c r="A337" s="518"/>
      <c r="B337" s="528"/>
      <c r="C337" s="529"/>
      <c r="D337" s="519"/>
      <c r="E337" s="55"/>
      <c r="F337" s="85"/>
      <c r="G337" s="520"/>
      <c r="H337" s="65"/>
    </row>
    <row r="338" spans="1:8" s="58" customFormat="1" ht="12">
      <c r="A338" s="500"/>
      <c r="B338" s="528" t="s">
        <v>825</v>
      </c>
      <c r="C338" s="528" t="s">
        <v>3788</v>
      </c>
      <c r="D338" s="519"/>
      <c r="E338" s="55"/>
      <c r="F338" s="85"/>
      <c r="G338" s="85"/>
      <c r="H338" s="65"/>
    </row>
    <row r="339" spans="1:8" s="58" customFormat="1" ht="12">
      <c r="A339" s="500"/>
      <c r="B339" s="528"/>
      <c r="C339" s="529"/>
      <c r="D339" s="519"/>
      <c r="E339" s="55"/>
      <c r="F339" s="85"/>
      <c r="G339" s="85"/>
      <c r="H339" s="65"/>
    </row>
    <row r="340" spans="1:8" s="58" customFormat="1" ht="12">
      <c r="A340" s="37"/>
      <c r="B340" s="32" t="s">
        <v>826</v>
      </c>
      <c r="C340" s="32" t="s">
        <v>3789</v>
      </c>
      <c r="D340" s="55"/>
      <c r="E340" s="55"/>
      <c r="F340" s="85"/>
      <c r="G340" s="85"/>
      <c r="H340" s="65"/>
    </row>
    <row r="341" spans="1:8" s="58" customFormat="1" ht="40.5" customHeight="1">
      <c r="A341" s="37"/>
      <c r="B341" s="32" t="s">
        <v>827</v>
      </c>
      <c r="C341" s="32" t="s">
        <v>3788</v>
      </c>
      <c r="D341" s="55"/>
      <c r="E341" s="55"/>
      <c r="F341" s="85"/>
      <c r="G341" s="85"/>
      <c r="H341" s="65"/>
    </row>
    <row r="342" spans="1:8" s="58" customFormat="1" ht="12">
      <c r="A342" s="518" t="s">
        <v>828</v>
      </c>
      <c r="B342" s="32" t="s">
        <v>829</v>
      </c>
      <c r="C342" s="528" t="s">
        <v>3785</v>
      </c>
      <c r="D342" s="519" t="s">
        <v>830</v>
      </c>
      <c r="E342" s="55" t="s">
        <v>2720</v>
      </c>
      <c r="F342" s="85" t="s">
        <v>831</v>
      </c>
      <c r="G342" s="85" t="s">
        <v>832</v>
      </c>
      <c r="H342" s="65">
        <v>2007.5</v>
      </c>
    </row>
    <row r="343" spans="1:8" s="58" customFormat="1" ht="12">
      <c r="A343" s="518"/>
      <c r="B343" s="32"/>
      <c r="C343" s="529"/>
      <c r="D343" s="519"/>
      <c r="E343" s="55"/>
      <c r="F343" s="85" t="s">
        <v>833</v>
      </c>
      <c r="G343" s="85"/>
      <c r="H343" s="65"/>
    </row>
    <row r="344" spans="1:8" s="58" customFormat="1" ht="12">
      <c r="A344" s="518"/>
      <c r="B344" s="528" t="s">
        <v>834</v>
      </c>
      <c r="C344" s="528" t="s">
        <v>3785</v>
      </c>
      <c r="D344" s="519"/>
      <c r="E344" s="55"/>
      <c r="F344" s="85"/>
      <c r="G344" s="85"/>
      <c r="H344" s="65"/>
    </row>
    <row r="345" spans="1:8" s="58" customFormat="1" ht="12">
      <c r="A345" s="37"/>
      <c r="B345" s="528"/>
      <c r="C345" s="529"/>
      <c r="D345" s="519"/>
      <c r="E345" s="55"/>
      <c r="F345" s="85"/>
      <c r="G345" s="85"/>
      <c r="H345" s="65"/>
    </row>
    <row r="346" spans="1:8" s="58" customFormat="1" ht="25.5" customHeight="1">
      <c r="A346" s="37"/>
      <c r="B346" s="32" t="s">
        <v>835</v>
      </c>
      <c r="C346" s="528" t="s">
        <v>3790</v>
      </c>
      <c r="D346" s="55"/>
      <c r="E346" s="55"/>
      <c r="F346" s="85"/>
      <c r="G346" s="85"/>
      <c r="H346" s="65"/>
    </row>
    <row r="347" spans="1:8" s="58" customFormat="1" ht="12">
      <c r="A347" s="37"/>
      <c r="B347" s="32"/>
      <c r="C347" s="528"/>
      <c r="D347" s="55"/>
      <c r="E347" s="55"/>
      <c r="F347" s="85"/>
      <c r="G347" s="85"/>
      <c r="H347" s="65"/>
    </row>
    <row r="348" spans="1:8" s="58" customFormat="1" ht="28.5" customHeight="1">
      <c r="A348" s="37"/>
      <c r="B348" s="32" t="s">
        <v>836</v>
      </c>
      <c r="C348" s="528" t="s">
        <v>3790</v>
      </c>
      <c r="D348" s="55"/>
      <c r="E348" s="55"/>
      <c r="F348" s="85"/>
      <c r="G348" s="85"/>
      <c r="H348" s="65"/>
    </row>
    <row r="349" spans="1:8" s="58" customFormat="1" ht="12">
      <c r="A349" s="37"/>
      <c r="B349" s="32"/>
      <c r="C349" s="528"/>
      <c r="D349" s="55"/>
      <c r="E349" s="55"/>
      <c r="F349" s="85"/>
      <c r="G349" s="85"/>
      <c r="H349" s="65"/>
    </row>
    <row r="350" spans="1:8" s="58" customFormat="1" ht="24" customHeight="1">
      <c r="A350" s="37"/>
      <c r="B350" s="32" t="s">
        <v>837</v>
      </c>
      <c r="C350" s="528" t="s">
        <v>3790</v>
      </c>
      <c r="D350" s="55"/>
      <c r="E350" s="55"/>
      <c r="F350" s="85"/>
      <c r="G350" s="85"/>
      <c r="H350" s="65"/>
    </row>
    <row r="351" spans="1:8" s="58" customFormat="1" ht="12">
      <c r="A351" s="37"/>
      <c r="B351" s="32"/>
      <c r="C351" s="528"/>
      <c r="D351" s="55"/>
      <c r="E351" s="55"/>
      <c r="F351" s="85"/>
      <c r="G351" s="85"/>
      <c r="H351" s="65"/>
    </row>
    <row r="352" spans="1:8" s="58" customFormat="1" ht="12">
      <c r="A352" s="37"/>
      <c r="B352" s="32" t="s">
        <v>838</v>
      </c>
      <c r="C352" s="528" t="s">
        <v>3790</v>
      </c>
      <c r="D352" s="55"/>
      <c r="E352" s="55"/>
      <c r="F352" s="85"/>
      <c r="G352" s="85"/>
      <c r="H352" s="65"/>
    </row>
    <row r="353" spans="1:8" s="58" customFormat="1" ht="39" customHeight="1">
      <c r="A353" s="37"/>
      <c r="B353" s="32"/>
      <c r="C353" s="528"/>
      <c r="D353" s="55"/>
      <c r="E353" s="55"/>
      <c r="F353" s="85"/>
      <c r="G353" s="85"/>
      <c r="H353" s="65"/>
    </row>
    <row r="354" spans="1:8" s="58" customFormat="1" ht="12">
      <c r="A354" s="518" t="s">
        <v>3791</v>
      </c>
      <c r="B354" s="61" t="s">
        <v>3792</v>
      </c>
      <c r="C354" s="528" t="s">
        <v>3785</v>
      </c>
      <c r="D354" s="519" t="s">
        <v>3793</v>
      </c>
      <c r="E354" s="55" t="s">
        <v>2720</v>
      </c>
      <c r="F354" s="85" t="s">
        <v>839</v>
      </c>
      <c r="G354" s="520" t="s">
        <v>840</v>
      </c>
      <c r="H354" s="65">
        <v>2007.6</v>
      </c>
    </row>
    <row r="355" spans="1:8" s="58" customFormat="1" ht="12">
      <c r="A355" s="518"/>
      <c r="B355" s="61"/>
      <c r="C355" s="529"/>
      <c r="D355" s="519"/>
      <c r="E355" s="55"/>
      <c r="F355" s="85"/>
      <c r="G355" s="520"/>
      <c r="H355" s="65"/>
    </row>
    <row r="356" spans="1:8" s="58" customFormat="1" ht="12">
      <c r="A356" s="37"/>
      <c r="B356" s="61" t="s">
        <v>3794</v>
      </c>
      <c r="C356" s="528" t="s">
        <v>3785</v>
      </c>
      <c r="D356" s="55"/>
      <c r="E356" s="55"/>
      <c r="F356" s="85"/>
      <c r="G356" s="85"/>
      <c r="H356" s="65"/>
    </row>
    <row r="357" spans="1:8" s="58" customFormat="1" ht="12">
      <c r="A357" s="37"/>
      <c r="B357" s="61"/>
      <c r="C357" s="529"/>
      <c r="D357" s="55"/>
      <c r="E357" s="55"/>
      <c r="F357" s="85"/>
      <c r="G357" s="85"/>
      <c r="H357" s="65"/>
    </row>
    <row r="358" spans="1:8" s="58" customFormat="1" ht="29.25" customHeight="1">
      <c r="A358" s="37"/>
      <c r="B358" s="32" t="s">
        <v>3795</v>
      </c>
      <c r="C358" s="528" t="s">
        <v>3796</v>
      </c>
      <c r="D358" s="55"/>
      <c r="E358" s="55"/>
      <c r="F358" s="85"/>
      <c r="G358" s="85"/>
      <c r="H358" s="65"/>
    </row>
    <row r="359" spans="1:8" s="58" customFormat="1" ht="12">
      <c r="A359" s="37"/>
      <c r="B359" s="32"/>
      <c r="C359" s="528"/>
      <c r="D359" s="55"/>
      <c r="E359" s="55"/>
      <c r="F359" s="85"/>
      <c r="G359" s="85"/>
      <c r="H359" s="65"/>
    </row>
    <row r="360" spans="1:8" s="58" customFormat="1" ht="25.5" customHeight="1">
      <c r="A360" s="37"/>
      <c r="B360" s="32" t="s">
        <v>3797</v>
      </c>
      <c r="C360" s="528" t="s">
        <v>3796</v>
      </c>
      <c r="D360" s="55"/>
      <c r="E360" s="55"/>
      <c r="F360" s="85"/>
      <c r="G360" s="85"/>
      <c r="H360" s="65"/>
    </row>
    <row r="361" spans="1:8" s="58" customFormat="1" ht="12">
      <c r="A361" s="37"/>
      <c r="B361" s="32"/>
      <c r="C361" s="528"/>
      <c r="D361" s="55"/>
      <c r="E361" s="55"/>
      <c r="F361" s="85"/>
      <c r="G361" s="85"/>
      <c r="H361" s="65"/>
    </row>
    <row r="362" spans="1:8" s="58" customFormat="1" ht="12">
      <c r="A362" s="37"/>
      <c r="B362" s="32" t="s">
        <v>3798</v>
      </c>
      <c r="C362" s="528" t="s">
        <v>3796</v>
      </c>
      <c r="D362" s="55"/>
      <c r="E362" s="55"/>
      <c r="F362" s="85"/>
      <c r="G362" s="85"/>
      <c r="H362" s="65"/>
    </row>
    <row r="363" spans="1:8" s="58" customFormat="1" ht="27" customHeight="1">
      <c r="A363" s="37"/>
      <c r="B363" s="32"/>
      <c r="C363" s="528"/>
      <c r="D363" s="55"/>
      <c r="E363" s="55"/>
      <c r="F363" s="85"/>
      <c r="G363" s="85"/>
      <c r="H363" s="65"/>
    </row>
    <row r="364" spans="1:8" s="58" customFormat="1" ht="12">
      <c r="A364" s="37"/>
      <c r="B364" s="32" t="s">
        <v>3799</v>
      </c>
      <c r="C364" s="528" t="s">
        <v>3796</v>
      </c>
      <c r="D364" s="55"/>
      <c r="E364" s="55"/>
      <c r="F364" s="85"/>
      <c r="G364" s="85"/>
      <c r="H364" s="65"/>
    </row>
    <row r="365" spans="1:8" s="58" customFormat="1" ht="39" customHeight="1">
      <c r="A365" s="37"/>
      <c r="B365" s="32"/>
      <c r="C365" s="528"/>
      <c r="D365" s="55"/>
      <c r="E365" s="55"/>
      <c r="F365" s="85"/>
      <c r="G365" s="85"/>
      <c r="H365" s="65"/>
    </row>
    <row r="366" spans="1:8" s="58" customFormat="1" ht="12">
      <c r="A366" s="518" t="s">
        <v>3800</v>
      </c>
      <c r="B366" s="61" t="s">
        <v>3801</v>
      </c>
      <c r="C366" s="528" t="s">
        <v>3785</v>
      </c>
      <c r="D366" s="519" t="s">
        <v>3793</v>
      </c>
      <c r="E366" s="55" t="s">
        <v>2720</v>
      </c>
      <c r="F366" s="85" t="s">
        <v>839</v>
      </c>
      <c r="G366" s="520" t="s">
        <v>841</v>
      </c>
      <c r="H366" s="65">
        <v>2007.6</v>
      </c>
    </row>
    <row r="367" spans="1:8" s="58" customFormat="1" ht="12">
      <c r="A367" s="518"/>
      <c r="B367" s="61"/>
      <c r="C367" s="529"/>
      <c r="D367" s="519"/>
      <c r="E367" s="55"/>
      <c r="F367" s="85"/>
      <c r="G367" s="520"/>
      <c r="H367" s="65"/>
    </row>
    <row r="368" spans="1:8" s="58" customFormat="1" ht="12">
      <c r="A368" s="37"/>
      <c r="B368" s="61" t="s">
        <v>3794</v>
      </c>
      <c r="C368" s="528" t="s">
        <v>3785</v>
      </c>
      <c r="D368" s="55"/>
      <c r="E368" s="55"/>
      <c r="F368" s="85"/>
      <c r="G368" s="85"/>
      <c r="H368" s="65"/>
    </row>
    <row r="369" spans="1:8" s="58" customFormat="1" ht="12">
      <c r="A369" s="37"/>
      <c r="B369" s="61"/>
      <c r="C369" s="529"/>
      <c r="D369" s="55"/>
      <c r="E369" s="55"/>
      <c r="F369" s="85"/>
      <c r="G369" s="85"/>
      <c r="H369" s="65"/>
    </row>
    <row r="370" spans="1:8" s="58" customFormat="1" ht="12">
      <c r="A370" s="37"/>
      <c r="B370" s="32" t="s">
        <v>3802</v>
      </c>
      <c r="C370" s="32" t="s">
        <v>3803</v>
      </c>
      <c r="D370" s="55"/>
      <c r="E370" s="55"/>
      <c r="F370" s="85"/>
      <c r="G370" s="85"/>
      <c r="H370" s="65"/>
    </row>
    <row r="371" spans="1:8" s="58" customFormat="1" ht="12">
      <c r="A371" s="37"/>
      <c r="B371" s="32"/>
      <c r="C371" s="32"/>
      <c r="D371" s="55"/>
      <c r="E371" s="55"/>
      <c r="F371" s="85"/>
      <c r="G371" s="85"/>
      <c r="H371" s="65"/>
    </row>
    <row r="372" spans="1:8" s="58" customFormat="1" ht="12">
      <c r="A372" s="37"/>
      <c r="B372" s="32" t="s">
        <v>3804</v>
      </c>
      <c r="C372" s="528" t="s">
        <v>3805</v>
      </c>
      <c r="D372" s="55"/>
      <c r="E372" s="55"/>
      <c r="F372" s="85"/>
      <c r="G372" s="85"/>
      <c r="H372" s="65"/>
    </row>
    <row r="373" spans="1:8" s="58" customFormat="1" ht="12">
      <c r="A373" s="37"/>
      <c r="B373" s="32"/>
      <c r="C373" s="528"/>
      <c r="D373" s="55"/>
      <c r="E373" s="55"/>
      <c r="F373" s="85"/>
      <c r="G373" s="85"/>
      <c r="H373" s="65"/>
    </row>
    <row r="374" spans="1:8" s="58" customFormat="1" ht="12">
      <c r="A374" s="37"/>
      <c r="B374" s="32" t="s">
        <v>3806</v>
      </c>
      <c r="C374" s="528" t="s">
        <v>3805</v>
      </c>
      <c r="D374" s="55"/>
      <c r="E374" s="55"/>
      <c r="F374" s="85"/>
      <c r="G374" s="85"/>
      <c r="H374" s="65"/>
    </row>
    <row r="375" spans="1:8" s="58" customFormat="1" ht="12">
      <c r="A375" s="37"/>
      <c r="B375" s="32"/>
      <c r="C375" s="528"/>
      <c r="D375" s="55"/>
      <c r="E375" s="55"/>
      <c r="F375" s="85"/>
      <c r="G375" s="85"/>
      <c r="H375" s="65"/>
    </row>
    <row r="376" spans="1:8" s="58" customFormat="1" ht="12">
      <c r="A376" s="37"/>
      <c r="B376" s="32" t="s">
        <v>3807</v>
      </c>
      <c r="C376" s="528" t="s">
        <v>3805</v>
      </c>
      <c r="D376" s="55"/>
      <c r="E376" s="55"/>
      <c r="F376" s="85"/>
      <c r="G376" s="85"/>
      <c r="H376" s="65"/>
    </row>
    <row r="377" spans="1:8" s="58" customFormat="1" ht="27" customHeight="1">
      <c r="A377" s="37"/>
      <c r="B377" s="32"/>
      <c r="C377" s="528"/>
      <c r="D377" s="55"/>
      <c r="E377" s="55"/>
      <c r="F377" s="85"/>
      <c r="G377" s="85"/>
      <c r="H377" s="65"/>
    </row>
    <row r="378" spans="1:8" s="58" customFormat="1" ht="12">
      <c r="A378" s="518" t="s">
        <v>3808</v>
      </c>
      <c r="B378" s="61" t="s">
        <v>3809</v>
      </c>
      <c r="C378" s="528" t="s">
        <v>3785</v>
      </c>
      <c r="D378" s="519" t="s">
        <v>3793</v>
      </c>
      <c r="E378" s="55" t="s">
        <v>2720</v>
      </c>
      <c r="F378" s="85" t="s">
        <v>839</v>
      </c>
      <c r="G378" s="520" t="s">
        <v>842</v>
      </c>
      <c r="H378" s="65">
        <v>2007.6</v>
      </c>
    </row>
    <row r="379" spans="1:8" s="58" customFormat="1" ht="12">
      <c r="A379" s="518"/>
      <c r="B379" s="61"/>
      <c r="C379" s="529"/>
      <c r="D379" s="519"/>
      <c r="E379" s="55"/>
      <c r="F379" s="85"/>
      <c r="G379" s="520"/>
      <c r="H379" s="65"/>
    </row>
    <row r="380" spans="1:8" s="58" customFormat="1" ht="12">
      <c r="A380" s="37"/>
      <c r="B380" s="61" t="s">
        <v>3794</v>
      </c>
      <c r="C380" s="528" t="s">
        <v>3785</v>
      </c>
      <c r="D380" s="55"/>
      <c r="E380" s="55"/>
      <c r="F380" s="85"/>
      <c r="G380" s="85"/>
      <c r="H380" s="65"/>
    </row>
    <row r="381" spans="1:8" s="58" customFormat="1" ht="12">
      <c r="A381" s="37"/>
      <c r="B381" s="61"/>
      <c r="C381" s="529"/>
      <c r="D381" s="55"/>
      <c r="E381" s="55"/>
      <c r="F381" s="85"/>
      <c r="G381" s="85"/>
      <c r="H381" s="65"/>
    </row>
    <row r="382" spans="1:8" s="58" customFormat="1" ht="12">
      <c r="A382" s="37"/>
      <c r="B382" s="32" t="s">
        <v>3810</v>
      </c>
      <c r="C382" s="528" t="s">
        <v>3811</v>
      </c>
      <c r="D382" s="55"/>
      <c r="E382" s="55"/>
      <c r="F382" s="85"/>
      <c r="G382" s="85"/>
      <c r="H382" s="65"/>
    </row>
    <row r="383" spans="1:8" s="58" customFormat="1" ht="12">
      <c r="A383" s="37"/>
      <c r="B383" s="32"/>
      <c r="C383" s="528"/>
      <c r="D383" s="55"/>
      <c r="E383" s="55"/>
      <c r="F383" s="85"/>
      <c r="G383" s="85"/>
      <c r="H383" s="65"/>
    </row>
    <row r="384" spans="1:8" s="58" customFormat="1" ht="24">
      <c r="A384" s="50" t="s">
        <v>3812</v>
      </c>
      <c r="B384" s="32" t="s">
        <v>3813</v>
      </c>
      <c r="C384" s="528" t="s">
        <v>3785</v>
      </c>
      <c r="D384" s="55" t="s">
        <v>3246</v>
      </c>
      <c r="E384" s="55" t="s">
        <v>3814</v>
      </c>
      <c r="F384" s="520" t="s">
        <v>2428</v>
      </c>
      <c r="G384" s="85" t="s">
        <v>843</v>
      </c>
      <c r="H384" s="65">
        <v>2007.7</v>
      </c>
    </row>
    <row r="385" spans="1:8" s="58" customFormat="1" ht="12">
      <c r="A385" s="50"/>
      <c r="B385" s="32"/>
      <c r="C385" s="529"/>
      <c r="D385" s="74"/>
      <c r="E385" s="55"/>
      <c r="F385" s="520"/>
      <c r="G385" s="233"/>
      <c r="H385" s="65"/>
    </row>
    <row r="386" spans="1:8" s="58" customFormat="1" ht="39.75" customHeight="1">
      <c r="A386" s="37"/>
      <c r="B386" s="32" t="s">
        <v>3815</v>
      </c>
      <c r="C386" s="25" t="s">
        <v>3785</v>
      </c>
      <c r="D386" s="74"/>
      <c r="E386" s="55"/>
      <c r="F386" s="85"/>
      <c r="G386" s="85"/>
      <c r="H386" s="65"/>
    </row>
    <row r="387" spans="1:8" s="58" customFormat="1" ht="24">
      <c r="A387" s="50" t="s">
        <v>3816</v>
      </c>
      <c r="B387" s="32" t="s">
        <v>3792</v>
      </c>
      <c r="C387" s="528" t="s">
        <v>3785</v>
      </c>
      <c r="D387" s="55" t="s">
        <v>3246</v>
      </c>
      <c r="E387" s="55" t="s">
        <v>3814</v>
      </c>
      <c r="F387" s="520" t="s">
        <v>2428</v>
      </c>
      <c r="G387" s="85" t="s">
        <v>844</v>
      </c>
      <c r="H387" s="65">
        <v>2007.7</v>
      </c>
    </row>
    <row r="388" spans="1:8" s="58" customFormat="1" ht="23.25" customHeight="1">
      <c r="A388" s="50"/>
      <c r="B388" s="32"/>
      <c r="C388" s="529"/>
      <c r="D388" s="55"/>
      <c r="E388" s="55"/>
      <c r="F388" s="520"/>
      <c r="G388" s="85"/>
      <c r="H388" s="65"/>
    </row>
    <row r="389" spans="1:8" s="58" customFormat="1" ht="24">
      <c r="A389" s="518" t="s">
        <v>3817</v>
      </c>
      <c r="B389" s="528" t="s">
        <v>3818</v>
      </c>
      <c r="C389" s="528" t="s">
        <v>3785</v>
      </c>
      <c r="D389" s="519" t="s">
        <v>3246</v>
      </c>
      <c r="E389" s="55" t="s">
        <v>3814</v>
      </c>
      <c r="F389" s="520" t="s">
        <v>2428</v>
      </c>
      <c r="G389" s="85" t="s">
        <v>845</v>
      </c>
      <c r="H389" s="65">
        <v>2007.7</v>
      </c>
    </row>
    <row r="390" spans="1:8" s="58" customFormat="1" ht="12">
      <c r="A390" s="518"/>
      <c r="B390" s="528"/>
      <c r="C390" s="529"/>
      <c r="D390" s="519"/>
      <c r="E390" s="55"/>
      <c r="F390" s="520"/>
      <c r="G390" s="85"/>
      <c r="H390" s="65"/>
    </row>
    <row r="391" spans="1:8" s="58" customFormat="1" ht="12">
      <c r="A391" s="500"/>
      <c r="B391" s="528" t="s">
        <v>3794</v>
      </c>
      <c r="C391" s="528" t="s">
        <v>3785</v>
      </c>
      <c r="D391" s="519"/>
      <c r="E391" s="55"/>
      <c r="F391" s="85"/>
      <c r="G391" s="85"/>
      <c r="H391" s="65"/>
    </row>
    <row r="392" spans="1:8" s="58" customFormat="1" ht="24.75" customHeight="1">
      <c r="A392" s="500"/>
      <c r="B392" s="528"/>
      <c r="C392" s="529"/>
      <c r="D392" s="519"/>
      <c r="E392" s="55"/>
      <c r="F392" s="85"/>
      <c r="G392" s="85"/>
      <c r="H392" s="65"/>
    </row>
    <row r="393" spans="1:8" s="58" customFormat="1" ht="12">
      <c r="A393" s="518" t="s">
        <v>3819</v>
      </c>
      <c r="B393" s="528" t="s">
        <v>3818</v>
      </c>
      <c r="C393" s="528" t="s">
        <v>3785</v>
      </c>
      <c r="D393" s="519" t="s">
        <v>3820</v>
      </c>
      <c r="E393" s="55" t="s">
        <v>3821</v>
      </c>
      <c r="F393" s="520"/>
      <c r="G393" s="85" t="s">
        <v>846</v>
      </c>
      <c r="H393" s="65">
        <v>2007.9</v>
      </c>
    </row>
    <row r="394" spans="1:8" s="58" customFormat="1" ht="12">
      <c r="A394" s="518"/>
      <c r="B394" s="528"/>
      <c r="C394" s="529"/>
      <c r="D394" s="519"/>
      <c r="E394" s="55"/>
      <c r="F394" s="520"/>
      <c r="G394" s="85"/>
      <c r="H394" s="65"/>
    </row>
    <row r="395" spans="1:8" s="58" customFormat="1" ht="12">
      <c r="A395" s="500"/>
      <c r="B395" s="528" t="s">
        <v>3794</v>
      </c>
      <c r="C395" s="528" t="s">
        <v>3785</v>
      </c>
      <c r="D395" s="519"/>
      <c r="E395" s="55"/>
      <c r="F395" s="85"/>
      <c r="G395" s="85"/>
      <c r="H395" s="65"/>
    </row>
    <row r="396" spans="1:8" s="58" customFormat="1" ht="12">
      <c r="A396" s="500"/>
      <c r="B396" s="528"/>
      <c r="C396" s="529"/>
      <c r="D396" s="519"/>
      <c r="E396" s="55"/>
      <c r="F396" s="85"/>
      <c r="G396" s="85"/>
      <c r="H396" s="65"/>
    </row>
    <row r="397" spans="1:8" s="58" customFormat="1" ht="30" customHeight="1">
      <c r="A397" s="37"/>
      <c r="B397" s="32" t="s">
        <v>3822</v>
      </c>
      <c r="C397" s="32" t="s">
        <v>847</v>
      </c>
      <c r="D397" s="55"/>
      <c r="E397" s="55"/>
      <c r="F397" s="85"/>
      <c r="G397" s="85"/>
      <c r="H397" s="65"/>
    </row>
    <row r="398" spans="1:8" s="58" customFormat="1" ht="12">
      <c r="A398" s="518" t="s">
        <v>3823</v>
      </c>
      <c r="B398" s="32" t="s">
        <v>3824</v>
      </c>
      <c r="C398" s="528" t="s">
        <v>3785</v>
      </c>
      <c r="D398" s="519" t="s">
        <v>3825</v>
      </c>
      <c r="E398" s="55" t="s">
        <v>2720</v>
      </c>
      <c r="F398" s="85" t="s">
        <v>3826</v>
      </c>
      <c r="G398" s="520" t="s">
        <v>848</v>
      </c>
      <c r="H398" s="62" t="s">
        <v>3596</v>
      </c>
    </row>
    <row r="399" spans="1:8" s="58" customFormat="1" ht="12">
      <c r="A399" s="500"/>
      <c r="B399" s="32"/>
      <c r="C399" s="529"/>
      <c r="D399" s="532"/>
      <c r="E399" s="55"/>
      <c r="F399" s="233"/>
      <c r="G399" s="539"/>
      <c r="H399" s="65"/>
    </row>
    <row r="400" spans="1:8" s="58" customFormat="1" ht="24">
      <c r="A400" s="37"/>
      <c r="B400" s="32" t="s">
        <v>3813</v>
      </c>
      <c r="C400" s="25" t="s">
        <v>3785</v>
      </c>
      <c r="D400" s="74"/>
      <c r="E400" s="55"/>
      <c r="F400" s="85"/>
      <c r="G400" s="85"/>
      <c r="H400" s="65"/>
    </row>
    <row r="401" spans="1:8" s="58" customFormat="1" ht="12">
      <c r="A401" s="37"/>
      <c r="B401" s="528" t="s">
        <v>3827</v>
      </c>
      <c r="C401" s="528" t="s">
        <v>3787</v>
      </c>
      <c r="D401" s="55"/>
      <c r="E401" s="55"/>
      <c r="F401" s="85"/>
      <c r="G401" s="85"/>
      <c r="H401" s="65"/>
    </row>
    <row r="402" spans="1:8" s="58" customFormat="1" ht="12">
      <c r="A402" s="37"/>
      <c r="B402" s="528"/>
      <c r="C402" s="529"/>
      <c r="D402" s="55"/>
      <c r="E402" s="55"/>
      <c r="F402" s="85"/>
      <c r="G402" s="85"/>
      <c r="H402" s="65"/>
    </row>
    <row r="403" spans="1:8" s="58" customFormat="1" ht="12">
      <c r="A403" s="37"/>
      <c r="B403" s="32" t="s">
        <v>3828</v>
      </c>
      <c r="C403" s="528" t="s">
        <v>3787</v>
      </c>
      <c r="D403" s="55"/>
      <c r="E403" s="55"/>
      <c r="F403" s="85"/>
      <c r="G403" s="85"/>
      <c r="H403" s="65"/>
    </row>
    <row r="404" spans="1:8" s="58" customFormat="1" ht="12">
      <c r="A404" s="37"/>
      <c r="B404" s="32"/>
      <c r="C404" s="529"/>
      <c r="D404" s="55"/>
      <c r="E404" s="55"/>
      <c r="F404" s="85"/>
      <c r="G404" s="85"/>
      <c r="H404" s="65"/>
    </row>
    <row r="405" spans="1:8" s="58" customFormat="1" ht="44.25" customHeight="1">
      <c r="A405" s="37"/>
      <c r="B405" s="32" t="s">
        <v>3829</v>
      </c>
      <c r="C405" s="25" t="s">
        <v>849</v>
      </c>
      <c r="D405" s="55"/>
      <c r="E405" s="55"/>
      <c r="F405" s="85"/>
      <c r="G405" s="85"/>
      <c r="H405" s="65"/>
    </row>
    <row r="406" spans="1:8" s="58" customFormat="1" ht="12">
      <c r="A406" s="518" t="s">
        <v>3830</v>
      </c>
      <c r="B406" s="32" t="s">
        <v>3831</v>
      </c>
      <c r="C406" s="528" t="s">
        <v>3832</v>
      </c>
      <c r="D406" s="519" t="s">
        <v>3825</v>
      </c>
      <c r="E406" s="55" t="s">
        <v>2720</v>
      </c>
      <c r="F406" s="520" t="s">
        <v>3826</v>
      </c>
      <c r="G406" s="520" t="s">
        <v>850</v>
      </c>
      <c r="H406" s="65" t="s">
        <v>3833</v>
      </c>
    </row>
    <row r="407" spans="1:8" s="58" customFormat="1" ht="12">
      <c r="A407" s="518"/>
      <c r="B407" s="32"/>
      <c r="C407" s="529"/>
      <c r="D407" s="519"/>
      <c r="E407" s="55"/>
      <c r="F407" s="520"/>
      <c r="G407" s="520"/>
      <c r="H407" s="65"/>
    </row>
    <row r="408" spans="1:8" s="58" customFormat="1" ht="12">
      <c r="A408" s="52"/>
      <c r="B408" s="528" t="s">
        <v>3824</v>
      </c>
      <c r="C408" s="528" t="s">
        <v>3785</v>
      </c>
      <c r="D408" s="55"/>
      <c r="E408" s="55"/>
      <c r="F408" s="85"/>
      <c r="G408" s="85"/>
      <c r="H408" s="65"/>
    </row>
    <row r="409" spans="1:8" s="58" customFormat="1" ht="12">
      <c r="A409" s="52"/>
      <c r="B409" s="528"/>
      <c r="C409" s="529"/>
      <c r="D409" s="55"/>
      <c r="E409" s="55"/>
      <c r="F409" s="85"/>
      <c r="G409" s="85"/>
      <c r="H409" s="65"/>
    </row>
    <row r="410" spans="1:8" s="58" customFormat="1" ht="12">
      <c r="A410" s="37"/>
      <c r="B410" s="32" t="s">
        <v>3834</v>
      </c>
      <c r="C410" s="528" t="s">
        <v>3835</v>
      </c>
      <c r="D410" s="55"/>
      <c r="E410" s="55"/>
      <c r="F410" s="85"/>
      <c r="G410" s="85"/>
      <c r="H410" s="65"/>
    </row>
    <row r="411" spans="1:8" s="58" customFormat="1" ht="12">
      <c r="A411" s="37"/>
      <c r="B411" s="32"/>
      <c r="C411" s="528"/>
      <c r="D411" s="55"/>
      <c r="E411" s="55"/>
      <c r="F411" s="85"/>
      <c r="G411" s="85"/>
      <c r="H411" s="65"/>
    </row>
    <row r="412" spans="1:8" s="58" customFormat="1" ht="12">
      <c r="A412" s="37"/>
      <c r="B412" s="32" t="s">
        <v>3836</v>
      </c>
      <c r="C412" s="528" t="s">
        <v>3837</v>
      </c>
      <c r="D412" s="55"/>
      <c r="E412" s="55"/>
      <c r="F412" s="85"/>
      <c r="G412" s="85"/>
      <c r="H412" s="65"/>
    </row>
    <row r="413" spans="1:8" s="58" customFormat="1" ht="16.5" customHeight="1">
      <c r="A413" s="37"/>
      <c r="B413" s="32"/>
      <c r="C413" s="528"/>
      <c r="D413" s="55"/>
      <c r="E413" s="55"/>
      <c r="F413" s="85"/>
      <c r="G413" s="85"/>
      <c r="H413" s="65"/>
    </row>
    <row r="414" spans="1:8" s="58" customFormat="1" ht="12">
      <c r="A414" s="518" t="s">
        <v>3838</v>
      </c>
      <c r="B414" s="32" t="s">
        <v>3792</v>
      </c>
      <c r="C414" s="528" t="s">
        <v>3785</v>
      </c>
      <c r="D414" s="519" t="s">
        <v>3825</v>
      </c>
      <c r="E414" s="55" t="s">
        <v>2720</v>
      </c>
      <c r="F414" s="85" t="s">
        <v>3826</v>
      </c>
      <c r="G414" s="520" t="s">
        <v>851</v>
      </c>
      <c r="H414" s="62" t="s">
        <v>3596</v>
      </c>
    </row>
    <row r="415" spans="1:8" s="58" customFormat="1" ht="27" customHeight="1">
      <c r="A415" s="518"/>
      <c r="B415" s="32"/>
      <c r="C415" s="529"/>
      <c r="D415" s="532"/>
      <c r="E415" s="55"/>
      <c r="F415" s="233"/>
      <c r="G415" s="539"/>
      <c r="H415" s="65"/>
    </row>
    <row r="416" spans="1:8" s="58" customFormat="1" ht="12">
      <c r="A416" s="518" t="s">
        <v>3839</v>
      </c>
      <c r="B416" s="32" t="s">
        <v>3840</v>
      </c>
      <c r="C416" s="32" t="s">
        <v>3841</v>
      </c>
      <c r="D416" s="519" t="s">
        <v>3825</v>
      </c>
      <c r="E416" s="55" t="s">
        <v>2720</v>
      </c>
      <c r="F416" s="85" t="s">
        <v>3826</v>
      </c>
      <c r="G416" s="520" t="s">
        <v>852</v>
      </c>
      <c r="H416" s="62" t="s">
        <v>3596</v>
      </c>
    </row>
    <row r="417" spans="1:8" s="58" customFormat="1" ht="12">
      <c r="A417" s="518"/>
      <c r="B417" s="32"/>
      <c r="C417" s="32"/>
      <c r="D417" s="532"/>
      <c r="E417" s="55"/>
      <c r="F417" s="233"/>
      <c r="G417" s="539"/>
      <c r="H417" s="65"/>
    </row>
    <row r="418" spans="1:8" s="58" customFormat="1" ht="12">
      <c r="A418" s="37"/>
      <c r="B418" s="32" t="s">
        <v>3842</v>
      </c>
      <c r="C418" s="32" t="s">
        <v>3843</v>
      </c>
      <c r="D418" s="55"/>
      <c r="E418" s="55"/>
      <c r="F418" s="85"/>
      <c r="G418" s="85"/>
      <c r="H418" s="65"/>
    </row>
    <row r="419" spans="1:8" s="58" customFormat="1" ht="42" customHeight="1">
      <c r="A419" s="37"/>
      <c r="B419" s="32" t="s">
        <v>3794</v>
      </c>
      <c r="C419" s="25" t="s">
        <v>3785</v>
      </c>
      <c r="D419" s="55"/>
      <c r="E419" s="55"/>
      <c r="F419" s="85"/>
      <c r="G419" s="85"/>
      <c r="H419" s="65"/>
    </row>
    <row r="420" spans="1:8" s="58" customFormat="1" ht="12">
      <c r="A420" s="518" t="s">
        <v>3844</v>
      </c>
      <c r="B420" s="32" t="s">
        <v>3845</v>
      </c>
      <c r="C420" s="32" t="s">
        <v>3846</v>
      </c>
      <c r="D420" s="519" t="s">
        <v>3825</v>
      </c>
      <c r="E420" s="55" t="s">
        <v>2720</v>
      </c>
      <c r="F420" s="85" t="s">
        <v>3826</v>
      </c>
      <c r="G420" s="520" t="s">
        <v>853</v>
      </c>
      <c r="H420" s="62" t="s">
        <v>3596</v>
      </c>
    </row>
    <row r="421" spans="1:8" s="58" customFormat="1" ht="12">
      <c r="A421" s="518"/>
      <c r="B421" s="32"/>
      <c r="C421" s="32"/>
      <c r="D421" s="532"/>
      <c r="E421" s="55"/>
      <c r="F421" s="233"/>
      <c r="G421" s="539"/>
      <c r="H421" s="65"/>
    </row>
    <row r="422" spans="1:8" s="58" customFormat="1" ht="24">
      <c r="A422" s="37"/>
      <c r="B422" s="32" t="s">
        <v>3847</v>
      </c>
      <c r="C422" s="32" t="s">
        <v>3814</v>
      </c>
      <c r="D422" s="55"/>
      <c r="E422" s="55"/>
      <c r="F422" s="85"/>
      <c r="G422" s="85"/>
      <c r="H422" s="65"/>
    </row>
    <row r="423" spans="1:8" s="58" customFormat="1" ht="24">
      <c r="A423" s="37"/>
      <c r="B423" s="32" t="s">
        <v>3848</v>
      </c>
      <c r="C423" s="32" t="s">
        <v>3814</v>
      </c>
      <c r="D423" s="55"/>
      <c r="E423" s="55"/>
      <c r="F423" s="85"/>
      <c r="G423" s="85"/>
      <c r="H423" s="65"/>
    </row>
    <row r="424" spans="1:8" s="58" customFormat="1" ht="12">
      <c r="A424" s="37"/>
      <c r="B424" s="32" t="s">
        <v>3849</v>
      </c>
      <c r="C424" s="32" t="s">
        <v>3850</v>
      </c>
      <c r="D424" s="55"/>
      <c r="E424" s="55"/>
      <c r="F424" s="85"/>
      <c r="G424" s="85"/>
      <c r="H424" s="65"/>
    </row>
    <row r="425" spans="1:8" s="58" customFormat="1" ht="24">
      <c r="A425" s="37"/>
      <c r="B425" s="32" t="s">
        <v>3794</v>
      </c>
      <c r="C425" s="25" t="s">
        <v>3785</v>
      </c>
      <c r="D425" s="55"/>
      <c r="E425" s="55"/>
      <c r="F425" s="85"/>
      <c r="G425" s="85"/>
      <c r="H425" s="65"/>
    </row>
    <row r="426" spans="1:8" s="58" customFormat="1" ht="45" customHeight="1">
      <c r="A426" s="37"/>
      <c r="B426" s="32" t="s">
        <v>3792</v>
      </c>
      <c r="C426" s="25" t="s">
        <v>3785</v>
      </c>
      <c r="D426" s="55"/>
      <c r="E426" s="55"/>
      <c r="F426" s="85"/>
      <c r="G426" s="85"/>
      <c r="H426" s="65"/>
    </row>
    <row r="427" spans="1:8" s="58" customFormat="1" ht="12">
      <c r="A427" s="518" t="s">
        <v>3851</v>
      </c>
      <c r="B427" s="32" t="s">
        <v>3824</v>
      </c>
      <c r="C427" s="528" t="s">
        <v>3785</v>
      </c>
      <c r="D427" s="519" t="s">
        <v>3825</v>
      </c>
      <c r="E427" s="55" t="s">
        <v>2720</v>
      </c>
      <c r="F427" s="85" t="s">
        <v>3826</v>
      </c>
      <c r="G427" s="520" t="s">
        <v>854</v>
      </c>
      <c r="H427" s="62" t="s">
        <v>3596</v>
      </c>
    </row>
    <row r="428" spans="1:8" s="58" customFormat="1" ht="12">
      <c r="A428" s="500"/>
      <c r="B428" s="32"/>
      <c r="C428" s="529"/>
      <c r="D428" s="532"/>
      <c r="E428" s="55"/>
      <c r="F428" s="233"/>
      <c r="G428" s="539"/>
      <c r="H428" s="65"/>
    </row>
    <row r="429" spans="1:8" s="58" customFormat="1" ht="24">
      <c r="A429" s="37"/>
      <c r="B429" s="32" t="s">
        <v>3813</v>
      </c>
      <c r="C429" s="25" t="s">
        <v>3785</v>
      </c>
      <c r="D429" s="74"/>
      <c r="E429" s="55"/>
      <c r="F429" s="85"/>
      <c r="G429" s="85"/>
      <c r="H429" s="65"/>
    </row>
    <row r="430" spans="1:8" s="58" customFormat="1" ht="24">
      <c r="A430" s="37"/>
      <c r="B430" s="32" t="s">
        <v>3827</v>
      </c>
      <c r="C430" s="32" t="s">
        <v>3787</v>
      </c>
      <c r="D430" s="55"/>
      <c r="E430" s="55"/>
      <c r="F430" s="85"/>
      <c r="G430" s="85"/>
      <c r="H430" s="65"/>
    </row>
    <row r="431" spans="1:8" s="58" customFormat="1" ht="24">
      <c r="A431" s="37"/>
      <c r="B431" s="32" t="s">
        <v>3828</v>
      </c>
      <c r="C431" s="32" t="s">
        <v>3787</v>
      </c>
      <c r="D431" s="55"/>
      <c r="E431" s="55"/>
      <c r="F431" s="85"/>
      <c r="G431" s="85"/>
      <c r="H431" s="65"/>
    </row>
    <row r="432" spans="1:8" s="58" customFormat="1" ht="40.5" customHeight="1">
      <c r="A432" s="37"/>
      <c r="B432" s="32" t="s">
        <v>3829</v>
      </c>
      <c r="C432" s="25" t="s">
        <v>849</v>
      </c>
      <c r="D432" s="55"/>
      <c r="E432" s="55"/>
      <c r="F432" s="85"/>
      <c r="G432" s="85"/>
      <c r="H432" s="65"/>
    </row>
    <row r="433" spans="1:8" s="58" customFormat="1" ht="12">
      <c r="A433" s="518" t="s">
        <v>3852</v>
      </c>
      <c r="B433" s="32" t="s">
        <v>3824</v>
      </c>
      <c r="C433" s="528" t="s">
        <v>3785</v>
      </c>
      <c r="D433" s="519" t="s">
        <v>3853</v>
      </c>
      <c r="E433" s="55" t="s">
        <v>3854</v>
      </c>
      <c r="F433" s="520" t="s">
        <v>855</v>
      </c>
      <c r="G433" s="520" t="s">
        <v>856</v>
      </c>
      <c r="H433" s="62" t="s">
        <v>857</v>
      </c>
    </row>
    <row r="434" spans="1:8" s="58" customFormat="1" ht="27" customHeight="1">
      <c r="A434" s="500"/>
      <c r="B434" s="32"/>
      <c r="C434" s="529"/>
      <c r="D434" s="532"/>
      <c r="E434" s="55"/>
      <c r="F434" s="539"/>
      <c r="G434" s="539"/>
      <c r="H434" s="65"/>
    </row>
    <row r="435" spans="1:8" s="58" customFormat="1" ht="12">
      <c r="A435" s="518" t="s">
        <v>3855</v>
      </c>
      <c r="B435" s="528" t="s">
        <v>3856</v>
      </c>
      <c r="C435" s="528" t="s">
        <v>2199</v>
      </c>
      <c r="D435" s="519" t="s">
        <v>2200</v>
      </c>
      <c r="E435" s="55" t="s">
        <v>2201</v>
      </c>
      <c r="F435" s="520" t="s">
        <v>858</v>
      </c>
      <c r="G435" s="520" t="s">
        <v>859</v>
      </c>
      <c r="H435" s="62" t="s">
        <v>2202</v>
      </c>
    </row>
    <row r="436" spans="1:8" s="58" customFormat="1" ht="12">
      <c r="A436" s="500"/>
      <c r="B436" s="528"/>
      <c r="C436" s="529"/>
      <c r="D436" s="532"/>
      <c r="E436" s="55"/>
      <c r="F436" s="539"/>
      <c r="G436" s="539"/>
      <c r="H436" s="65"/>
    </row>
    <row r="437" spans="1:8" s="58" customFormat="1" ht="48">
      <c r="A437" s="37"/>
      <c r="B437" s="32" t="s">
        <v>2203</v>
      </c>
      <c r="C437" s="25" t="s">
        <v>2204</v>
      </c>
      <c r="D437" s="74"/>
      <c r="E437" s="55"/>
      <c r="F437" s="85"/>
      <c r="G437" s="85"/>
      <c r="H437" s="65"/>
    </row>
    <row r="438" spans="1:8" s="58" customFormat="1" ht="42" customHeight="1">
      <c r="A438" s="37"/>
      <c r="B438" s="32" t="s">
        <v>3824</v>
      </c>
      <c r="C438" s="25" t="s">
        <v>2205</v>
      </c>
      <c r="D438" s="55"/>
      <c r="E438" s="55"/>
      <c r="F438" s="85"/>
      <c r="G438" s="85"/>
      <c r="H438" s="65"/>
    </row>
    <row r="439" spans="1:8" s="58" customFormat="1" ht="24">
      <c r="A439" s="518" t="s">
        <v>860</v>
      </c>
      <c r="B439" s="32" t="s">
        <v>2203</v>
      </c>
      <c r="C439" s="529" t="s">
        <v>2204</v>
      </c>
      <c r="D439" s="519" t="s">
        <v>3246</v>
      </c>
      <c r="E439" s="55" t="s">
        <v>3814</v>
      </c>
      <c r="F439" s="520" t="s">
        <v>861</v>
      </c>
      <c r="G439" s="85" t="s">
        <v>862</v>
      </c>
      <c r="H439" s="65">
        <v>2008.3</v>
      </c>
    </row>
    <row r="440" spans="1:8" s="58" customFormat="1" ht="12">
      <c r="A440" s="500"/>
      <c r="B440" s="32"/>
      <c r="C440" s="529"/>
      <c r="D440" s="519"/>
      <c r="E440" s="55"/>
      <c r="F440" s="520"/>
      <c r="G440" s="85"/>
      <c r="H440" s="65"/>
    </row>
    <row r="441" spans="1:8" s="58" customFormat="1" ht="24">
      <c r="A441" s="37"/>
      <c r="B441" s="32" t="s">
        <v>3824</v>
      </c>
      <c r="C441" s="25" t="s">
        <v>2205</v>
      </c>
      <c r="D441" s="519"/>
      <c r="E441" s="55"/>
      <c r="F441" s="85"/>
      <c r="G441" s="85"/>
      <c r="H441" s="65"/>
    </row>
    <row r="442" spans="1:8" s="58" customFormat="1" ht="12">
      <c r="A442" s="40"/>
      <c r="B442" s="40"/>
      <c r="C442" s="40"/>
      <c r="D442" s="206"/>
      <c r="E442" s="206"/>
      <c r="F442" s="219"/>
      <c r="G442" s="382"/>
      <c r="H442" s="206"/>
    </row>
    <row r="443" spans="2:7" ht="12">
      <c r="B443" s="3"/>
      <c r="C443" s="3"/>
      <c r="D443" s="1"/>
      <c r="E443" s="1"/>
      <c r="F443" s="4"/>
      <c r="G443" s="4"/>
    </row>
    <row r="444" spans="1:8" s="58" customFormat="1" ht="12" thickBot="1">
      <c r="A444" s="37" t="str">
        <f>A269&amp;"水資源研究室"</f>
        <v>河川研究部 水資源研究室</v>
      </c>
      <c r="B444" s="37"/>
      <c r="C444" s="37"/>
      <c r="D444" s="65"/>
      <c r="E444" s="65"/>
      <c r="F444" s="177"/>
      <c r="G444" s="379"/>
      <c r="H444" s="65"/>
    </row>
    <row r="445" spans="1:8" s="58" customFormat="1" ht="12" thickTop="1">
      <c r="A445" s="199" t="s">
        <v>3060</v>
      </c>
      <c r="B445" s="200" t="s">
        <v>3061</v>
      </c>
      <c r="C445" s="200" t="s">
        <v>3067</v>
      </c>
      <c r="D445" s="200" t="s">
        <v>3062</v>
      </c>
      <c r="E445" s="200" t="s">
        <v>3063</v>
      </c>
      <c r="F445" s="200" t="s">
        <v>3064</v>
      </c>
      <c r="G445" s="201" t="s">
        <v>3065</v>
      </c>
      <c r="H445" s="207" t="s">
        <v>3066</v>
      </c>
    </row>
    <row r="446" spans="1:8" s="58" customFormat="1" ht="71.25" customHeight="1">
      <c r="A446" s="37" t="s">
        <v>863</v>
      </c>
      <c r="B446" s="21" t="s">
        <v>3590</v>
      </c>
      <c r="C446" s="21" t="s">
        <v>3591</v>
      </c>
      <c r="D446" s="54" t="s">
        <v>864</v>
      </c>
      <c r="E446" s="54" t="s">
        <v>3592</v>
      </c>
      <c r="F446" s="56">
        <v>2007</v>
      </c>
      <c r="G446" s="56">
        <v>179</v>
      </c>
      <c r="H446" s="65">
        <v>2007.9</v>
      </c>
    </row>
    <row r="447" spans="1:8" s="58" customFormat="1" ht="54" customHeight="1">
      <c r="A447" s="37" t="s">
        <v>3593</v>
      </c>
      <c r="B447" s="21" t="s">
        <v>2396</v>
      </c>
      <c r="C447" s="21" t="s">
        <v>3591</v>
      </c>
      <c r="D447" s="54" t="s">
        <v>3407</v>
      </c>
      <c r="E447" s="54" t="s">
        <v>3594</v>
      </c>
      <c r="F447" s="56" t="s">
        <v>865</v>
      </c>
      <c r="G447" s="56" t="s">
        <v>866</v>
      </c>
      <c r="H447" s="65">
        <v>2007.9</v>
      </c>
    </row>
    <row r="448" spans="1:8" s="58" customFormat="1" ht="12">
      <c r="A448" s="40"/>
      <c r="B448" s="40"/>
      <c r="C448" s="40"/>
      <c r="D448" s="206"/>
      <c r="E448" s="206"/>
      <c r="F448" s="219"/>
      <c r="G448" s="382"/>
      <c r="H448" s="206"/>
    </row>
    <row r="449" spans="2:7" ht="12">
      <c r="B449" s="3"/>
      <c r="C449" s="3"/>
      <c r="D449" s="1"/>
      <c r="E449" s="1"/>
      <c r="F449" s="4"/>
      <c r="G449" s="4"/>
    </row>
    <row r="450" spans="1:8" s="12" customFormat="1" ht="41.25" hidden="1">
      <c r="A450" s="9" t="s">
        <v>867</v>
      </c>
      <c r="B450" s="10"/>
      <c r="C450" s="10"/>
      <c r="D450" s="344"/>
      <c r="E450" s="344"/>
      <c r="F450" s="10"/>
      <c r="G450" s="10"/>
      <c r="H450" s="11"/>
    </row>
    <row r="451" spans="1:8" s="6" customFormat="1" ht="12.75">
      <c r="A451" s="5"/>
      <c r="B451" s="13"/>
      <c r="C451" s="13"/>
      <c r="D451" s="347"/>
      <c r="E451" s="347"/>
      <c r="F451" s="13"/>
      <c r="G451" s="13"/>
      <c r="H451" s="14"/>
    </row>
    <row r="452" spans="2:8" ht="12.75">
      <c r="B452" s="4"/>
      <c r="C452" s="4"/>
      <c r="D452" s="1"/>
      <c r="E452" s="1"/>
      <c r="F452" s="4"/>
      <c r="G452" s="4"/>
      <c r="H452" s="7"/>
    </row>
    <row r="453" spans="1:8" s="58" customFormat="1" ht="13.5" thickBot="1">
      <c r="A453" s="37" t="str">
        <f>A450&amp;"道路研究室"</f>
        <v>道路研究部 道路研究室</v>
      </c>
      <c r="B453" s="37"/>
      <c r="C453" s="37"/>
      <c r="D453" s="65"/>
      <c r="E453" s="65"/>
      <c r="F453" s="177"/>
      <c r="G453" s="379"/>
      <c r="H453" s="65"/>
    </row>
    <row r="454" spans="1:8" s="58" customFormat="1" ht="13.5" thickTop="1">
      <c r="A454" s="199" t="s">
        <v>3060</v>
      </c>
      <c r="B454" s="200" t="s">
        <v>3061</v>
      </c>
      <c r="C454" s="200" t="s">
        <v>3067</v>
      </c>
      <c r="D454" s="200" t="s">
        <v>3062</v>
      </c>
      <c r="E454" s="200" t="s">
        <v>3063</v>
      </c>
      <c r="F454" s="200" t="s">
        <v>3064</v>
      </c>
      <c r="G454" s="201" t="s">
        <v>3065</v>
      </c>
      <c r="H454" s="207" t="s">
        <v>3066</v>
      </c>
    </row>
    <row r="455" spans="1:8" s="58" customFormat="1" ht="24">
      <c r="A455" s="509" t="s">
        <v>2219</v>
      </c>
      <c r="B455" s="70" t="s">
        <v>2220</v>
      </c>
      <c r="C455" s="70" t="s">
        <v>868</v>
      </c>
      <c r="D455" s="537" t="s">
        <v>3777</v>
      </c>
      <c r="E455" s="537" t="s">
        <v>2221</v>
      </c>
      <c r="F455" s="511" t="s">
        <v>869</v>
      </c>
      <c r="G455" s="538" t="s">
        <v>1103</v>
      </c>
      <c r="H455" s="513">
        <v>2007.5</v>
      </c>
    </row>
    <row r="456" spans="1:8" s="58" customFormat="1" ht="39" customHeight="1">
      <c r="A456" s="507"/>
      <c r="B456" s="71" t="s">
        <v>2222</v>
      </c>
      <c r="C456" s="80" t="s">
        <v>3716</v>
      </c>
      <c r="D456" s="519"/>
      <c r="E456" s="510"/>
      <c r="F456" s="512"/>
      <c r="G456" s="520"/>
      <c r="H456" s="514"/>
    </row>
    <row r="457" spans="1:8" s="58" customFormat="1" ht="51" customHeight="1">
      <c r="A457" s="26" t="s">
        <v>870</v>
      </c>
      <c r="B457" s="30" t="s">
        <v>2223</v>
      </c>
      <c r="C457" s="38" t="s">
        <v>868</v>
      </c>
      <c r="D457" s="83" t="s">
        <v>2224</v>
      </c>
      <c r="E457" s="46" t="s">
        <v>2723</v>
      </c>
      <c r="F457" s="36" t="s">
        <v>871</v>
      </c>
      <c r="G457" s="36" t="s">
        <v>3759</v>
      </c>
      <c r="H457" s="258" t="s">
        <v>1983</v>
      </c>
    </row>
    <row r="458" spans="1:8" s="3" customFormat="1" ht="60" customHeight="1">
      <c r="A458" s="3" t="s">
        <v>2225</v>
      </c>
      <c r="B458" s="30" t="s">
        <v>2226</v>
      </c>
      <c r="C458" s="38" t="s">
        <v>2227</v>
      </c>
      <c r="D458" s="83" t="s">
        <v>2224</v>
      </c>
      <c r="E458" s="46" t="s">
        <v>2723</v>
      </c>
      <c r="F458" s="36" t="s">
        <v>871</v>
      </c>
      <c r="G458" s="36" t="s">
        <v>3759</v>
      </c>
      <c r="H458" s="258" t="s">
        <v>1983</v>
      </c>
    </row>
    <row r="459" spans="1:8" ht="24">
      <c r="A459" s="522" t="s">
        <v>872</v>
      </c>
      <c r="B459" s="30" t="s">
        <v>2228</v>
      </c>
      <c r="C459" s="38" t="s">
        <v>2227</v>
      </c>
      <c r="D459" s="523" t="s">
        <v>2224</v>
      </c>
      <c r="E459" s="523" t="s">
        <v>2723</v>
      </c>
      <c r="F459" s="524" t="s">
        <v>871</v>
      </c>
      <c r="G459" s="524" t="s">
        <v>3759</v>
      </c>
      <c r="H459" s="525" t="s">
        <v>1983</v>
      </c>
    </row>
    <row r="460" spans="1:8" ht="39" customHeight="1">
      <c r="A460" s="522"/>
      <c r="B460" s="30" t="s">
        <v>873</v>
      </c>
      <c r="C460" s="38" t="s">
        <v>874</v>
      </c>
      <c r="D460" s="523"/>
      <c r="E460" s="523"/>
      <c r="F460" s="524"/>
      <c r="G460" s="524"/>
      <c r="H460" s="525"/>
    </row>
    <row r="461" spans="1:8" s="3" customFormat="1" ht="36">
      <c r="A461" s="522" t="s">
        <v>2229</v>
      </c>
      <c r="B461" s="30" t="s">
        <v>2230</v>
      </c>
      <c r="C461" s="38" t="s">
        <v>2227</v>
      </c>
      <c r="D461" s="523" t="s">
        <v>2224</v>
      </c>
      <c r="E461" s="523" t="s">
        <v>2723</v>
      </c>
      <c r="F461" s="524" t="s">
        <v>871</v>
      </c>
      <c r="G461" s="524" t="s">
        <v>3759</v>
      </c>
      <c r="H461" s="525" t="s">
        <v>1983</v>
      </c>
    </row>
    <row r="462" spans="1:8" s="3" customFormat="1" ht="38.25" customHeight="1">
      <c r="A462" s="522"/>
      <c r="B462" s="30" t="s">
        <v>875</v>
      </c>
      <c r="C462" s="38" t="s">
        <v>874</v>
      </c>
      <c r="D462" s="523"/>
      <c r="E462" s="523"/>
      <c r="F462" s="524"/>
      <c r="G462" s="524"/>
      <c r="H462" s="525"/>
    </row>
    <row r="463" spans="1:8" s="58" customFormat="1" ht="50.25" customHeight="1">
      <c r="A463" s="518" t="s">
        <v>2231</v>
      </c>
      <c r="B463" s="32" t="s">
        <v>2232</v>
      </c>
      <c r="C463" s="32" t="s">
        <v>2227</v>
      </c>
      <c r="D463" s="523" t="s">
        <v>2224</v>
      </c>
      <c r="E463" s="523" t="s">
        <v>2723</v>
      </c>
      <c r="F463" s="524" t="s">
        <v>871</v>
      </c>
      <c r="G463" s="524" t="s">
        <v>3759</v>
      </c>
      <c r="H463" s="525" t="s">
        <v>1983</v>
      </c>
    </row>
    <row r="464" spans="1:8" s="58" customFormat="1" ht="39.75" customHeight="1">
      <c r="A464" s="518"/>
      <c r="B464" s="32" t="s">
        <v>875</v>
      </c>
      <c r="C464" s="32" t="s">
        <v>2233</v>
      </c>
      <c r="D464" s="523"/>
      <c r="E464" s="523"/>
      <c r="F464" s="524"/>
      <c r="G464" s="524"/>
      <c r="H464" s="525"/>
    </row>
    <row r="465" spans="1:8" s="58" customFormat="1" ht="12">
      <c r="A465" s="518" t="s">
        <v>876</v>
      </c>
      <c r="B465" s="528" t="s">
        <v>2234</v>
      </c>
      <c r="C465" s="528" t="s">
        <v>2235</v>
      </c>
      <c r="D465" s="519" t="s">
        <v>877</v>
      </c>
      <c r="E465" s="519" t="s">
        <v>878</v>
      </c>
      <c r="F465" s="520" t="s">
        <v>879</v>
      </c>
      <c r="G465" s="520" t="s">
        <v>880</v>
      </c>
      <c r="H465" s="508">
        <v>2007.9</v>
      </c>
    </row>
    <row r="466" spans="1:8" s="58" customFormat="1" ht="12">
      <c r="A466" s="518"/>
      <c r="B466" s="528"/>
      <c r="C466" s="528"/>
      <c r="D466" s="519"/>
      <c r="E466" s="519"/>
      <c r="F466" s="520"/>
      <c r="G466" s="520"/>
      <c r="H466" s="508"/>
    </row>
    <row r="467" spans="1:8" s="58" customFormat="1" ht="41.25" customHeight="1">
      <c r="A467" s="518"/>
      <c r="B467" s="32" t="s">
        <v>881</v>
      </c>
      <c r="C467" s="32" t="s">
        <v>2233</v>
      </c>
      <c r="D467" s="519"/>
      <c r="E467" s="519"/>
      <c r="F467" s="520"/>
      <c r="G467" s="520"/>
      <c r="H467" s="508"/>
    </row>
    <row r="468" spans="1:8" s="58" customFormat="1" ht="24">
      <c r="A468" s="518" t="s">
        <v>882</v>
      </c>
      <c r="B468" s="32" t="s">
        <v>883</v>
      </c>
      <c r="C468" s="32" t="s">
        <v>2236</v>
      </c>
      <c r="D468" s="519" t="s">
        <v>877</v>
      </c>
      <c r="E468" s="519" t="s">
        <v>878</v>
      </c>
      <c r="F468" s="520" t="s">
        <v>879</v>
      </c>
      <c r="G468" s="520" t="s">
        <v>880</v>
      </c>
      <c r="H468" s="508">
        <v>2007.9</v>
      </c>
    </row>
    <row r="469" spans="1:8" s="58" customFormat="1" ht="24">
      <c r="A469" s="518"/>
      <c r="B469" s="32" t="s">
        <v>2237</v>
      </c>
      <c r="C469" s="32" t="s">
        <v>2235</v>
      </c>
      <c r="D469" s="519"/>
      <c r="E469" s="519"/>
      <c r="F469" s="520"/>
      <c r="G469" s="520"/>
      <c r="H469" s="508"/>
    </row>
    <row r="470" spans="1:8" s="58" customFormat="1" ht="24">
      <c r="A470" s="518"/>
      <c r="B470" s="32" t="s">
        <v>2238</v>
      </c>
      <c r="C470" s="32" t="s">
        <v>2239</v>
      </c>
      <c r="D470" s="519"/>
      <c r="E470" s="519"/>
      <c r="F470" s="520"/>
      <c r="G470" s="520"/>
      <c r="H470" s="508"/>
    </row>
    <row r="471" spans="1:8" s="58" customFormat="1" ht="42" customHeight="1">
      <c r="A471" s="518"/>
      <c r="B471" s="32" t="s">
        <v>884</v>
      </c>
      <c r="C471" s="32" t="s">
        <v>885</v>
      </c>
      <c r="D471" s="519"/>
      <c r="E471" s="519"/>
      <c r="F471" s="520"/>
      <c r="G471" s="520"/>
      <c r="H471" s="508"/>
    </row>
    <row r="472" spans="1:8" s="58" customFormat="1" ht="24">
      <c r="A472" s="518" t="s">
        <v>886</v>
      </c>
      <c r="B472" s="32" t="s">
        <v>2240</v>
      </c>
      <c r="C472" s="32" t="s">
        <v>2236</v>
      </c>
      <c r="D472" s="519" t="s">
        <v>877</v>
      </c>
      <c r="E472" s="519" t="s">
        <v>878</v>
      </c>
      <c r="F472" s="520" t="s">
        <v>879</v>
      </c>
      <c r="G472" s="520" t="s">
        <v>880</v>
      </c>
      <c r="H472" s="508">
        <v>2007.9</v>
      </c>
    </row>
    <row r="473" spans="1:8" s="58" customFormat="1" ht="24">
      <c r="A473" s="518"/>
      <c r="B473" s="32" t="s">
        <v>2237</v>
      </c>
      <c r="C473" s="32" t="s">
        <v>2235</v>
      </c>
      <c r="D473" s="519"/>
      <c r="E473" s="519"/>
      <c r="F473" s="520"/>
      <c r="G473" s="520"/>
      <c r="H473" s="508"/>
    </row>
    <row r="474" spans="1:8" s="58" customFormat="1" ht="42" customHeight="1">
      <c r="A474" s="518"/>
      <c r="B474" s="32" t="s">
        <v>2238</v>
      </c>
      <c r="C474" s="32" t="s">
        <v>2239</v>
      </c>
      <c r="D474" s="519"/>
      <c r="E474" s="519"/>
      <c r="F474" s="520"/>
      <c r="G474" s="520"/>
      <c r="H474" s="508"/>
    </row>
    <row r="475" spans="1:8" s="58" customFormat="1" ht="46.5" customHeight="1">
      <c r="A475" s="37" t="s">
        <v>2241</v>
      </c>
      <c r="B475" s="71" t="s">
        <v>2220</v>
      </c>
      <c r="C475" s="32" t="s">
        <v>868</v>
      </c>
      <c r="D475" s="65" t="s">
        <v>2242</v>
      </c>
      <c r="E475" s="55" t="s">
        <v>3619</v>
      </c>
      <c r="F475" s="177" t="s">
        <v>3620</v>
      </c>
      <c r="G475" s="85" t="s">
        <v>1104</v>
      </c>
      <c r="H475" s="75" t="s">
        <v>3596</v>
      </c>
    </row>
    <row r="476" spans="1:8" s="58" customFormat="1" ht="59.25" customHeight="1">
      <c r="A476" s="37" t="s">
        <v>887</v>
      </c>
      <c r="B476" s="71" t="s">
        <v>3621</v>
      </c>
      <c r="C476" s="32" t="s">
        <v>888</v>
      </c>
      <c r="D476" s="65" t="s">
        <v>889</v>
      </c>
      <c r="E476" s="55" t="s">
        <v>890</v>
      </c>
      <c r="F476" s="177" t="s">
        <v>891</v>
      </c>
      <c r="G476" s="85" t="s">
        <v>892</v>
      </c>
      <c r="H476" s="75" t="s">
        <v>893</v>
      </c>
    </row>
    <row r="477" spans="1:8" s="58" customFormat="1" ht="24">
      <c r="A477" s="518" t="s">
        <v>894</v>
      </c>
      <c r="B477" s="71" t="s">
        <v>3623</v>
      </c>
      <c r="C477" s="32" t="s">
        <v>3622</v>
      </c>
      <c r="D477" s="519" t="s">
        <v>895</v>
      </c>
      <c r="E477" s="519" t="s">
        <v>896</v>
      </c>
      <c r="F477" s="520" t="s">
        <v>897</v>
      </c>
      <c r="G477" s="520" t="s">
        <v>1281</v>
      </c>
      <c r="H477" s="527" t="s">
        <v>3918</v>
      </c>
    </row>
    <row r="478" spans="1:8" s="58" customFormat="1" ht="24">
      <c r="A478" s="518"/>
      <c r="B478" s="71" t="s">
        <v>898</v>
      </c>
      <c r="C478" s="32" t="s">
        <v>3624</v>
      </c>
      <c r="D478" s="519"/>
      <c r="E478" s="519"/>
      <c r="F478" s="520"/>
      <c r="G478" s="520"/>
      <c r="H478" s="527"/>
    </row>
    <row r="479" spans="1:8" s="58" customFormat="1" ht="42" customHeight="1">
      <c r="A479" s="518"/>
      <c r="B479" s="71" t="s">
        <v>899</v>
      </c>
      <c r="C479" s="32" t="s">
        <v>3625</v>
      </c>
      <c r="D479" s="519"/>
      <c r="E479" s="519"/>
      <c r="F479" s="520"/>
      <c r="G479" s="520"/>
      <c r="H479" s="527"/>
    </row>
    <row r="480" spans="1:8" s="58" customFormat="1" ht="24">
      <c r="A480" s="518" t="s">
        <v>900</v>
      </c>
      <c r="B480" s="32" t="s">
        <v>3626</v>
      </c>
      <c r="C480" s="32" t="s">
        <v>2227</v>
      </c>
      <c r="D480" s="519" t="s">
        <v>3627</v>
      </c>
      <c r="E480" s="519" t="s">
        <v>3628</v>
      </c>
      <c r="F480" s="520" t="s">
        <v>3629</v>
      </c>
      <c r="G480" s="520" t="s">
        <v>901</v>
      </c>
      <c r="H480" s="508">
        <v>2007.11</v>
      </c>
    </row>
    <row r="481" spans="1:8" s="58" customFormat="1" ht="45" customHeight="1">
      <c r="A481" s="518"/>
      <c r="B481" s="32" t="s">
        <v>3630</v>
      </c>
      <c r="C481" s="32" t="s">
        <v>3631</v>
      </c>
      <c r="D481" s="519"/>
      <c r="E481" s="519"/>
      <c r="F481" s="520"/>
      <c r="G481" s="520"/>
      <c r="H481" s="508"/>
    </row>
    <row r="482" spans="1:8" s="58" customFormat="1" ht="51.75" customHeight="1">
      <c r="A482" s="37" t="s">
        <v>902</v>
      </c>
      <c r="B482" s="32" t="s">
        <v>2230</v>
      </c>
      <c r="C482" s="32" t="s">
        <v>2227</v>
      </c>
      <c r="D482" s="55" t="s">
        <v>903</v>
      </c>
      <c r="E482" s="55" t="s">
        <v>904</v>
      </c>
      <c r="F482" s="85" t="s">
        <v>905</v>
      </c>
      <c r="G482" s="85" t="s">
        <v>880</v>
      </c>
      <c r="H482" s="65">
        <v>2007.11</v>
      </c>
    </row>
    <row r="483" spans="1:8" s="58" customFormat="1" ht="36.75" customHeight="1">
      <c r="A483" s="37" t="s">
        <v>906</v>
      </c>
      <c r="B483" s="32" t="s">
        <v>2961</v>
      </c>
      <c r="C483" s="32" t="s">
        <v>2227</v>
      </c>
      <c r="D483" s="55" t="s">
        <v>903</v>
      </c>
      <c r="E483" s="55" t="s">
        <v>904</v>
      </c>
      <c r="F483" s="85" t="s">
        <v>2962</v>
      </c>
      <c r="G483" s="85" t="s">
        <v>880</v>
      </c>
      <c r="H483" s="65">
        <v>2007.11</v>
      </c>
    </row>
    <row r="484" spans="1:8" s="58" customFormat="1" ht="48.75" customHeight="1">
      <c r="A484" s="37" t="s">
        <v>907</v>
      </c>
      <c r="B484" s="32" t="s">
        <v>2963</v>
      </c>
      <c r="C484" s="32" t="s">
        <v>2227</v>
      </c>
      <c r="D484" s="55" t="s">
        <v>903</v>
      </c>
      <c r="E484" s="55" t="s">
        <v>904</v>
      </c>
      <c r="F484" s="85" t="s">
        <v>2962</v>
      </c>
      <c r="G484" s="85" t="s">
        <v>880</v>
      </c>
      <c r="H484" s="65">
        <v>2007.11</v>
      </c>
    </row>
    <row r="485" spans="1:8" s="58" customFormat="1" ht="51" customHeight="1">
      <c r="A485" s="37" t="s">
        <v>908</v>
      </c>
      <c r="B485" s="32" t="s">
        <v>2964</v>
      </c>
      <c r="C485" s="32" t="s">
        <v>2227</v>
      </c>
      <c r="D485" s="55" t="s">
        <v>903</v>
      </c>
      <c r="E485" s="55" t="s">
        <v>904</v>
      </c>
      <c r="F485" s="85" t="s">
        <v>2962</v>
      </c>
      <c r="G485" s="85" t="s">
        <v>880</v>
      </c>
      <c r="H485" s="65">
        <v>2007.11</v>
      </c>
    </row>
    <row r="486" spans="1:8" s="58" customFormat="1" ht="59.25" customHeight="1">
      <c r="A486" s="37" t="s">
        <v>909</v>
      </c>
      <c r="B486" s="32" t="s">
        <v>2965</v>
      </c>
      <c r="C486" s="32" t="s">
        <v>2227</v>
      </c>
      <c r="D486" s="55" t="s">
        <v>903</v>
      </c>
      <c r="E486" s="55" t="s">
        <v>904</v>
      </c>
      <c r="F486" s="85" t="s">
        <v>905</v>
      </c>
      <c r="G486" s="85" t="s">
        <v>880</v>
      </c>
      <c r="H486" s="65">
        <v>2007.11</v>
      </c>
    </row>
    <row r="487" spans="1:8" s="58" customFormat="1" ht="39" customHeight="1">
      <c r="A487" s="37" t="s">
        <v>910</v>
      </c>
      <c r="B487" s="32" t="s">
        <v>2966</v>
      </c>
      <c r="C487" s="32" t="s">
        <v>2227</v>
      </c>
      <c r="D487" s="55" t="s">
        <v>903</v>
      </c>
      <c r="E487" s="55" t="s">
        <v>904</v>
      </c>
      <c r="F487" s="85" t="s">
        <v>905</v>
      </c>
      <c r="G487" s="85" t="s">
        <v>880</v>
      </c>
      <c r="H487" s="65">
        <v>2007.11</v>
      </c>
    </row>
    <row r="488" spans="1:8" s="58" customFormat="1" ht="24" customHeight="1">
      <c r="A488" s="518" t="s">
        <v>911</v>
      </c>
      <c r="B488" s="32" t="s">
        <v>2967</v>
      </c>
      <c r="C488" s="32" t="s">
        <v>2227</v>
      </c>
      <c r="D488" s="519" t="s">
        <v>903</v>
      </c>
      <c r="E488" s="519" t="s">
        <v>904</v>
      </c>
      <c r="F488" s="520" t="s">
        <v>905</v>
      </c>
      <c r="G488" s="520" t="s">
        <v>880</v>
      </c>
      <c r="H488" s="508">
        <v>2007.11</v>
      </c>
    </row>
    <row r="489" spans="1:8" s="58" customFormat="1" ht="43.5" customHeight="1">
      <c r="A489" s="518"/>
      <c r="B489" s="32" t="s">
        <v>912</v>
      </c>
      <c r="C489" s="32" t="s">
        <v>2972</v>
      </c>
      <c r="D489" s="519"/>
      <c r="E489" s="519"/>
      <c r="F489" s="520"/>
      <c r="G489" s="520"/>
      <c r="H489" s="508"/>
    </row>
    <row r="490" spans="1:8" s="58" customFormat="1" ht="12">
      <c r="A490" s="507" t="s">
        <v>913</v>
      </c>
      <c r="B490" s="71" t="s">
        <v>2973</v>
      </c>
      <c r="C490" s="71" t="s">
        <v>2974</v>
      </c>
      <c r="D490" s="519" t="s">
        <v>2968</v>
      </c>
      <c r="E490" s="519" t="s">
        <v>2969</v>
      </c>
      <c r="F490" s="512" t="s">
        <v>2970</v>
      </c>
      <c r="G490" s="520" t="s">
        <v>2971</v>
      </c>
      <c r="H490" s="508">
        <v>2007.11</v>
      </c>
    </row>
    <row r="491" spans="1:8" s="58" customFormat="1" ht="40.5" customHeight="1">
      <c r="A491" s="507"/>
      <c r="B491" s="71" t="s">
        <v>2220</v>
      </c>
      <c r="C491" s="71" t="s">
        <v>868</v>
      </c>
      <c r="D491" s="519"/>
      <c r="E491" s="519"/>
      <c r="F491" s="512"/>
      <c r="G491" s="520"/>
      <c r="H491" s="508"/>
    </row>
    <row r="492" spans="1:8" s="58" customFormat="1" ht="24">
      <c r="A492" s="518" t="s">
        <v>2975</v>
      </c>
      <c r="B492" s="71" t="s">
        <v>2976</v>
      </c>
      <c r="C492" s="32" t="s">
        <v>914</v>
      </c>
      <c r="D492" s="519" t="s">
        <v>3246</v>
      </c>
      <c r="E492" s="519" t="s">
        <v>3247</v>
      </c>
      <c r="F492" s="520" t="s">
        <v>807</v>
      </c>
      <c r="G492" s="520" t="s">
        <v>1105</v>
      </c>
      <c r="H492" s="508">
        <v>2008.2</v>
      </c>
    </row>
    <row r="493" spans="1:8" s="58" customFormat="1" ht="52.5" customHeight="1">
      <c r="A493" s="518"/>
      <c r="B493" s="71" t="s">
        <v>915</v>
      </c>
      <c r="C493" s="32" t="s">
        <v>1106</v>
      </c>
      <c r="D493" s="519"/>
      <c r="E493" s="519"/>
      <c r="F493" s="520"/>
      <c r="G493" s="520"/>
      <c r="H493" s="508"/>
    </row>
    <row r="494" spans="1:8" s="58" customFormat="1" ht="54" customHeight="1">
      <c r="A494" s="50" t="s">
        <v>2977</v>
      </c>
      <c r="B494" s="32" t="s">
        <v>2978</v>
      </c>
      <c r="C494" s="32" t="s">
        <v>2235</v>
      </c>
      <c r="D494" s="55" t="s">
        <v>916</v>
      </c>
      <c r="E494" s="55" t="s">
        <v>917</v>
      </c>
      <c r="F494" s="85"/>
      <c r="G494" s="85" t="s">
        <v>880</v>
      </c>
      <c r="H494" s="98">
        <v>2008.3</v>
      </c>
    </row>
    <row r="495" spans="1:8" s="58" customFormat="1" ht="52.5" customHeight="1">
      <c r="A495" s="59" t="s">
        <v>918</v>
      </c>
      <c r="B495" s="60" t="s">
        <v>2961</v>
      </c>
      <c r="C495" s="60" t="s">
        <v>2227</v>
      </c>
      <c r="D495" s="51" t="s">
        <v>916</v>
      </c>
      <c r="E495" s="51" t="s">
        <v>917</v>
      </c>
      <c r="F495" s="150"/>
      <c r="G495" s="150" t="s">
        <v>880</v>
      </c>
      <c r="H495" s="166">
        <v>2008.3</v>
      </c>
    </row>
    <row r="496" spans="1:8" s="58" customFormat="1" ht="12">
      <c r="A496" s="40"/>
      <c r="B496" s="40"/>
      <c r="C496" s="40"/>
      <c r="D496" s="206"/>
      <c r="E496" s="206"/>
      <c r="F496" s="219"/>
      <c r="G496" s="382"/>
      <c r="H496" s="206"/>
    </row>
    <row r="497" spans="2:7" ht="12">
      <c r="B497" s="3"/>
      <c r="C497" s="3"/>
      <c r="D497" s="1"/>
      <c r="E497" s="1"/>
      <c r="F497" s="4"/>
      <c r="G497" s="4"/>
    </row>
    <row r="498" spans="1:8" s="58" customFormat="1" ht="12" thickBot="1">
      <c r="A498" s="37" t="str">
        <f>A450&amp;"道路構造物管理研究室"</f>
        <v>道路研究部 道路構造物管理研究室</v>
      </c>
      <c r="B498" s="37"/>
      <c r="C498" s="37"/>
      <c r="D498" s="65"/>
      <c r="E498" s="65"/>
      <c r="F498" s="177"/>
      <c r="G498" s="379"/>
      <c r="H498" s="65"/>
    </row>
    <row r="499" spans="1:8" s="58" customFormat="1" ht="12" thickTop="1">
      <c r="A499" s="199" t="s">
        <v>3060</v>
      </c>
      <c r="B499" s="200" t="s">
        <v>3061</v>
      </c>
      <c r="C499" s="200" t="s">
        <v>3067</v>
      </c>
      <c r="D499" s="345" t="s">
        <v>3062</v>
      </c>
      <c r="E499" s="345" t="s">
        <v>3063</v>
      </c>
      <c r="F499" s="200" t="s">
        <v>3064</v>
      </c>
      <c r="G499" s="201" t="s">
        <v>3065</v>
      </c>
      <c r="H499" s="207" t="s">
        <v>3066</v>
      </c>
    </row>
    <row r="500" spans="1:8" s="58" customFormat="1" ht="15" customHeight="1">
      <c r="A500" s="37" t="s">
        <v>919</v>
      </c>
      <c r="B500" s="227" t="s">
        <v>920</v>
      </c>
      <c r="C500" s="537" t="s">
        <v>2979</v>
      </c>
      <c r="D500" s="537" t="s">
        <v>921</v>
      </c>
      <c r="E500" s="537" t="s">
        <v>2980</v>
      </c>
      <c r="F500" s="85" t="s">
        <v>922</v>
      </c>
      <c r="G500" s="56">
        <v>38</v>
      </c>
      <c r="H500" s="228" t="s">
        <v>923</v>
      </c>
    </row>
    <row r="501" spans="1:8" s="58" customFormat="1" ht="15" customHeight="1">
      <c r="A501" s="37"/>
      <c r="B501" s="227" t="s">
        <v>2382</v>
      </c>
      <c r="C501" s="519"/>
      <c r="D501" s="519"/>
      <c r="E501" s="519"/>
      <c r="F501" s="85"/>
      <c r="G501" s="85"/>
      <c r="H501" s="65"/>
    </row>
    <row r="502" spans="1:8" s="58" customFormat="1" ht="15" customHeight="1">
      <c r="A502" s="37"/>
      <c r="B502" s="32" t="s">
        <v>2383</v>
      </c>
      <c r="C502" s="519"/>
      <c r="D502" s="519"/>
      <c r="E502" s="55"/>
      <c r="F502" s="85"/>
      <c r="G502" s="85"/>
      <c r="H502" s="65"/>
    </row>
    <row r="503" spans="1:8" s="58" customFormat="1" ht="31.5" customHeight="1">
      <c r="A503" s="37"/>
      <c r="B503" s="32" t="s">
        <v>2384</v>
      </c>
      <c r="C503" s="519"/>
      <c r="D503" s="519"/>
      <c r="E503" s="55"/>
      <c r="F503" s="85"/>
      <c r="G503" s="85"/>
      <c r="H503" s="65"/>
    </row>
    <row r="504" spans="1:8" s="58" customFormat="1" ht="15" customHeight="1">
      <c r="A504" s="507" t="s">
        <v>924</v>
      </c>
      <c r="B504" s="32" t="s">
        <v>2385</v>
      </c>
      <c r="C504" s="519" t="s">
        <v>2979</v>
      </c>
      <c r="D504" s="519" t="s">
        <v>3929</v>
      </c>
      <c r="E504" s="55" t="s">
        <v>2981</v>
      </c>
      <c r="F504" s="85" t="s">
        <v>925</v>
      </c>
      <c r="G504" s="85">
        <v>357</v>
      </c>
      <c r="H504" s="65">
        <v>2007.9</v>
      </c>
    </row>
    <row r="505" spans="1:8" s="58" customFormat="1" ht="15" customHeight="1">
      <c r="A505" s="507"/>
      <c r="B505" s="32" t="s">
        <v>2382</v>
      </c>
      <c r="C505" s="519"/>
      <c r="D505" s="519"/>
      <c r="E505" s="55"/>
      <c r="F505" s="85"/>
      <c r="G505" s="85"/>
      <c r="H505" s="65"/>
    </row>
    <row r="506" spans="1:8" s="58" customFormat="1" ht="15" customHeight="1">
      <c r="A506" s="84"/>
      <c r="B506" s="32" t="s">
        <v>2386</v>
      </c>
      <c r="C506" s="519"/>
      <c r="D506" s="55"/>
      <c r="E506" s="55"/>
      <c r="F506" s="85"/>
      <c r="G506" s="85"/>
      <c r="H506" s="65"/>
    </row>
    <row r="507" spans="1:8" s="58" customFormat="1" ht="29.25" customHeight="1">
      <c r="A507" s="84"/>
      <c r="B507" s="32" t="s">
        <v>2387</v>
      </c>
      <c r="C507" s="519"/>
      <c r="D507" s="55"/>
      <c r="E507" s="55"/>
      <c r="F507" s="85"/>
      <c r="G507" s="85"/>
      <c r="H507" s="65"/>
    </row>
    <row r="508" spans="1:8" s="58" customFormat="1" ht="15" customHeight="1">
      <c r="A508" s="506" t="s">
        <v>2982</v>
      </c>
      <c r="B508" s="230" t="s">
        <v>926</v>
      </c>
      <c r="C508" s="523" t="s">
        <v>2979</v>
      </c>
      <c r="D508" s="523" t="s">
        <v>3929</v>
      </c>
      <c r="E508" s="46" t="s">
        <v>2981</v>
      </c>
      <c r="F508" s="36" t="s">
        <v>927</v>
      </c>
      <c r="G508" s="36">
        <v>30</v>
      </c>
      <c r="H508" s="1">
        <v>2007.9</v>
      </c>
    </row>
    <row r="509" spans="1:8" s="58" customFormat="1" ht="15" customHeight="1">
      <c r="A509" s="506"/>
      <c r="B509" s="230" t="s">
        <v>2382</v>
      </c>
      <c r="C509" s="523"/>
      <c r="D509" s="523"/>
      <c r="E509" s="46"/>
      <c r="F509" s="36"/>
      <c r="G509" s="36"/>
      <c r="H509" s="1"/>
    </row>
    <row r="510" spans="1:8" s="58" customFormat="1" ht="15" customHeight="1">
      <c r="A510" s="3"/>
      <c r="B510" s="230" t="s">
        <v>2387</v>
      </c>
      <c r="C510" s="523"/>
      <c r="D510" s="46"/>
      <c r="E510" s="46"/>
      <c r="F510" s="36"/>
      <c r="G510" s="36"/>
      <c r="H510" s="1"/>
    </row>
    <row r="511" spans="1:8" s="58" customFormat="1" ht="36" customHeight="1">
      <c r="A511" s="3"/>
      <c r="B511" s="230" t="s">
        <v>2385</v>
      </c>
      <c r="C511" s="523"/>
      <c r="D511" s="46"/>
      <c r="E511" s="46"/>
      <c r="F511" s="36"/>
      <c r="G511" s="36"/>
      <c r="H511" s="1"/>
    </row>
    <row r="512" spans="1:8" s="58" customFormat="1" ht="15" customHeight="1">
      <c r="A512" s="518" t="s">
        <v>2983</v>
      </c>
      <c r="B512" s="32" t="s">
        <v>2388</v>
      </c>
      <c r="C512" s="528" t="s">
        <v>2984</v>
      </c>
      <c r="D512" s="519" t="s">
        <v>3925</v>
      </c>
      <c r="E512" s="519" t="s">
        <v>2985</v>
      </c>
      <c r="F512" s="85" t="s">
        <v>928</v>
      </c>
      <c r="G512" s="85">
        <v>39</v>
      </c>
      <c r="H512" s="65">
        <v>2008.1</v>
      </c>
    </row>
    <row r="513" spans="1:8" s="58" customFormat="1" ht="15" customHeight="1">
      <c r="A513" s="518"/>
      <c r="B513" s="32"/>
      <c r="C513" s="528"/>
      <c r="D513" s="519"/>
      <c r="E513" s="519"/>
      <c r="F513" s="85"/>
      <c r="G513" s="85"/>
      <c r="H513" s="65"/>
    </row>
    <row r="514" spans="1:8" s="58" customFormat="1" ht="15" customHeight="1">
      <c r="A514" s="518"/>
      <c r="B514" s="32"/>
      <c r="C514" s="528"/>
      <c r="D514" s="519"/>
      <c r="E514" s="519"/>
      <c r="F514" s="85"/>
      <c r="G514" s="85"/>
      <c r="H514" s="65"/>
    </row>
    <row r="515" spans="1:8" s="58" customFormat="1" ht="15" customHeight="1">
      <c r="A515" s="518"/>
      <c r="B515" s="61"/>
      <c r="C515" s="528"/>
      <c r="D515" s="519"/>
      <c r="E515" s="519"/>
      <c r="F515" s="85"/>
      <c r="G515" s="392"/>
      <c r="H515" s="226"/>
    </row>
    <row r="516" spans="1:8" s="58" customFormat="1" ht="15.75" customHeight="1">
      <c r="A516" s="518" t="s">
        <v>929</v>
      </c>
      <c r="B516" s="32" t="s">
        <v>930</v>
      </c>
      <c r="C516" s="528" t="s">
        <v>2984</v>
      </c>
      <c r="D516" s="519" t="s">
        <v>1174</v>
      </c>
      <c r="E516" s="55" t="s">
        <v>2986</v>
      </c>
      <c r="F516" s="520" t="s">
        <v>931</v>
      </c>
      <c r="G516" s="85">
        <v>41</v>
      </c>
      <c r="H516" s="65">
        <v>2008.2</v>
      </c>
    </row>
    <row r="517" spans="1:8" s="58" customFormat="1" ht="15" customHeight="1">
      <c r="A517" s="518"/>
      <c r="B517" s="32" t="s">
        <v>932</v>
      </c>
      <c r="C517" s="528"/>
      <c r="D517" s="519"/>
      <c r="E517" s="55"/>
      <c r="F517" s="520"/>
      <c r="G517" s="85"/>
      <c r="H517" s="65"/>
    </row>
    <row r="518" spans="1:8" s="58" customFormat="1" ht="15" customHeight="1">
      <c r="A518" s="518"/>
      <c r="B518" s="32" t="s">
        <v>933</v>
      </c>
      <c r="C518" s="528"/>
      <c r="D518" s="519"/>
      <c r="E518" s="55"/>
      <c r="F518" s="85"/>
      <c r="G518" s="85"/>
      <c r="H518" s="65"/>
    </row>
    <row r="519" spans="1:8" s="58" customFormat="1" ht="36" customHeight="1">
      <c r="A519" s="518"/>
      <c r="B519" s="32" t="s">
        <v>934</v>
      </c>
      <c r="C519" s="528"/>
      <c r="D519" s="519"/>
      <c r="E519" s="55"/>
      <c r="F519" s="85"/>
      <c r="G519" s="85"/>
      <c r="H519" s="65"/>
    </row>
    <row r="520" spans="1:8" s="58" customFormat="1" ht="15" customHeight="1">
      <c r="A520" s="37" t="s">
        <v>935</v>
      </c>
      <c r="B520" s="237" t="s">
        <v>936</v>
      </c>
      <c r="C520" s="528" t="s">
        <v>2984</v>
      </c>
      <c r="D520" s="55" t="s">
        <v>3246</v>
      </c>
      <c r="E520" s="55" t="s">
        <v>2987</v>
      </c>
      <c r="F520" s="451" t="s">
        <v>1107</v>
      </c>
      <c r="G520" s="85">
        <v>24</v>
      </c>
      <c r="H520" s="65">
        <v>2007.1</v>
      </c>
    </row>
    <row r="521" spans="1:8" s="58" customFormat="1" ht="15" customHeight="1">
      <c r="A521" s="37"/>
      <c r="B521" s="32" t="s">
        <v>937</v>
      </c>
      <c r="C521" s="528"/>
      <c r="D521" s="55"/>
      <c r="E521" s="55"/>
      <c r="F521" s="85"/>
      <c r="G521" s="85"/>
      <c r="H521" s="65"/>
    </row>
    <row r="522" spans="1:8" s="58" customFormat="1" ht="15" customHeight="1">
      <c r="A522" s="37"/>
      <c r="B522" s="32" t="s">
        <v>938</v>
      </c>
      <c r="C522" s="528"/>
      <c r="D522" s="55"/>
      <c r="E522" s="55"/>
      <c r="F522" s="85"/>
      <c r="G522" s="85"/>
      <c r="H522" s="65"/>
    </row>
    <row r="523" spans="1:8" s="58" customFormat="1" ht="30.75" customHeight="1">
      <c r="A523" s="37"/>
      <c r="B523" s="32" t="s">
        <v>939</v>
      </c>
      <c r="C523" s="528"/>
      <c r="D523" s="55"/>
      <c r="E523" s="55"/>
      <c r="F523" s="85"/>
      <c r="G523" s="85"/>
      <c r="H523" s="65"/>
    </row>
    <row r="524" spans="1:8" s="58" customFormat="1" ht="51.75" customHeight="1">
      <c r="A524" s="37" t="s">
        <v>2988</v>
      </c>
      <c r="B524" s="32" t="s">
        <v>2390</v>
      </c>
      <c r="C524" s="32" t="s">
        <v>2984</v>
      </c>
      <c r="D524" s="55" t="s">
        <v>1286</v>
      </c>
      <c r="E524" s="55" t="s">
        <v>1190</v>
      </c>
      <c r="F524" s="85" t="s">
        <v>2989</v>
      </c>
      <c r="G524" s="85" t="s">
        <v>1108</v>
      </c>
      <c r="H524" s="65">
        <v>2007.12</v>
      </c>
    </row>
    <row r="525" spans="1:8" s="58" customFormat="1" ht="15" customHeight="1">
      <c r="A525" s="526" t="s">
        <v>2990</v>
      </c>
      <c r="B525" s="32" t="s">
        <v>2388</v>
      </c>
      <c r="C525" s="528" t="s">
        <v>2984</v>
      </c>
      <c r="D525" s="519" t="s">
        <v>940</v>
      </c>
      <c r="E525" s="519" t="s">
        <v>2991</v>
      </c>
      <c r="F525" s="520" t="s">
        <v>2992</v>
      </c>
      <c r="G525" s="85"/>
      <c r="H525" s="65">
        <v>2008.3</v>
      </c>
    </row>
    <row r="526" spans="1:8" s="58" customFormat="1" ht="27" customHeight="1">
      <c r="A526" s="526"/>
      <c r="B526" s="32" t="s">
        <v>2389</v>
      </c>
      <c r="C526" s="528"/>
      <c r="D526" s="519"/>
      <c r="E526" s="519"/>
      <c r="F526" s="520"/>
      <c r="G526" s="85"/>
      <c r="H526" s="65"/>
    </row>
    <row r="527" spans="1:8" s="58" customFormat="1" ht="15" customHeight="1">
      <c r="A527" s="37"/>
      <c r="B527" s="32"/>
      <c r="C527" s="528"/>
      <c r="D527" s="519"/>
      <c r="E527" s="55"/>
      <c r="F527" s="85"/>
      <c r="G527" s="85"/>
      <c r="H527" s="65"/>
    </row>
    <row r="528" spans="1:8" s="58" customFormat="1" ht="20.25" customHeight="1">
      <c r="A528" s="37"/>
      <c r="B528" s="32"/>
      <c r="C528" s="496"/>
      <c r="D528" s="519"/>
      <c r="E528" s="55"/>
      <c r="F528" s="85"/>
      <c r="G528" s="85"/>
      <c r="H528" s="65"/>
    </row>
    <row r="529" spans="1:8" s="58" customFormat="1" ht="15" customHeight="1">
      <c r="A529" s="526" t="s">
        <v>2993</v>
      </c>
      <c r="B529" s="32" t="s">
        <v>2388</v>
      </c>
      <c r="C529" s="528" t="s">
        <v>2984</v>
      </c>
      <c r="D529" s="519" t="s">
        <v>2994</v>
      </c>
      <c r="E529" s="519" t="s">
        <v>2995</v>
      </c>
      <c r="F529" s="85" t="s">
        <v>2996</v>
      </c>
      <c r="G529" s="85">
        <v>7</v>
      </c>
      <c r="H529" s="65">
        <v>2008.3</v>
      </c>
    </row>
    <row r="530" spans="1:8" s="58" customFormat="1" ht="15" customHeight="1">
      <c r="A530" s="526"/>
      <c r="B530" s="32" t="s">
        <v>2389</v>
      </c>
      <c r="C530" s="528"/>
      <c r="D530" s="519"/>
      <c r="E530" s="519"/>
      <c r="F530" s="85"/>
      <c r="G530" s="85"/>
      <c r="H530" s="65"/>
    </row>
    <row r="531" spans="1:8" s="58" customFormat="1" ht="15" customHeight="1">
      <c r="A531" s="37"/>
      <c r="B531" s="32"/>
      <c r="C531" s="496"/>
      <c r="D531" s="519"/>
      <c r="E531" s="55"/>
      <c r="F531" s="85"/>
      <c r="G531" s="85"/>
      <c r="H531" s="65"/>
    </row>
    <row r="532" spans="1:8" s="58" customFormat="1" ht="12">
      <c r="A532" s="40"/>
      <c r="B532" s="40"/>
      <c r="C532" s="40"/>
      <c r="D532" s="206"/>
      <c r="E532" s="206"/>
      <c r="F532" s="219"/>
      <c r="G532" s="382"/>
      <c r="H532" s="206"/>
    </row>
    <row r="533" spans="2:7" ht="12">
      <c r="B533" s="3"/>
      <c r="C533" s="3"/>
      <c r="D533" s="1"/>
      <c r="E533" s="1"/>
      <c r="F533" s="4"/>
      <c r="G533" s="4"/>
    </row>
    <row r="534" spans="1:8" s="58" customFormat="1" ht="12" thickBot="1">
      <c r="A534" s="37" t="str">
        <f>A450&amp;"道路空間高度化研究室 "</f>
        <v>道路研究部 道路空間高度化研究室 </v>
      </c>
      <c r="B534" s="37"/>
      <c r="C534" s="37"/>
      <c r="D534" s="65"/>
      <c r="E534" s="65"/>
      <c r="F534" s="177"/>
      <c r="G534" s="379"/>
      <c r="H534" s="65"/>
    </row>
    <row r="535" spans="1:8" s="58" customFormat="1" ht="12" thickTop="1">
      <c r="A535" s="199" t="s">
        <v>3060</v>
      </c>
      <c r="B535" s="200" t="s">
        <v>3061</v>
      </c>
      <c r="C535" s="200" t="s">
        <v>3067</v>
      </c>
      <c r="D535" s="345" t="s">
        <v>3062</v>
      </c>
      <c r="E535" s="345" t="s">
        <v>3063</v>
      </c>
      <c r="F535" s="200" t="s">
        <v>3064</v>
      </c>
      <c r="G535" s="201" t="s">
        <v>3065</v>
      </c>
      <c r="H535" s="207" t="s">
        <v>3066</v>
      </c>
    </row>
    <row r="536" spans="1:8" s="58" customFormat="1" ht="49.5" customHeight="1">
      <c r="A536" s="148" t="s">
        <v>2997</v>
      </c>
      <c r="B536" s="21" t="s">
        <v>2998</v>
      </c>
      <c r="C536" s="21" t="s">
        <v>2999</v>
      </c>
      <c r="D536" s="54" t="s">
        <v>3246</v>
      </c>
      <c r="E536" s="54" t="s">
        <v>3000</v>
      </c>
      <c r="F536" s="56" t="s">
        <v>3001</v>
      </c>
      <c r="G536" s="56" t="s">
        <v>2394</v>
      </c>
      <c r="H536" s="354" t="s">
        <v>941</v>
      </c>
    </row>
    <row r="537" spans="1:8" s="58" customFormat="1" ht="64.5" customHeight="1">
      <c r="A537" s="50" t="s">
        <v>3002</v>
      </c>
      <c r="B537" s="32" t="s">
        <v>3003</v>
      </c>
      <c r="C537" s="32" t="s">
        <v>2999</v>
      </c>
      <c r="D537" s="55" t="s">
        <v>3246</v>
      </c>
      <c r="E537" s="55" t="s">
        <v>3000</v>
      </c>
      <c r="F537" s="85" t="s">
        <v>3001</v>
      </c>
      <c r="G537" s="85" t="s">
        <v>2393</v>
      </c>
      <c r="H537" s="75" t="s">
        <v>3004</v>
      </c>
    </row>
    <row r="538" spans="1:8" s="58" customFormat="1" ht="54" customHeight="1">
      <c r="A538" s="50" t="s">
        <v>3005</v>
      </c>
      <c r="B538" s="32" t="s">
        <v>3006</v>
      </c>
      <c r="C538" s="32" t="s">
        <v>2999</v>
      </c>
      <c r="D538" s="55" t="s">
        <v>3246</v>
      </c>
      <c r="E538" s="55" t="s">
        <v>3000</v>
      </c>
      <c r="F538" s="85" t="s">
        <v>3001</v>
      </c>
      <c r="G538" s="85" t="s">
        <v>2392</v>
      </c>
      <c r="H538" s="75" t="s">
        <v>3004</v>
      </c>
    </row>
    <row r="539" spans="1:8" s="229" customFormat="1" ht="52.5" customHeight="1">
      <c r="A539" s="50" t="s">
        <v>3007</v>
      </c>
      <c r="B539" s="32" t="s">
        <v>3008</v>
      </c>
      <c r="C539" s="32" t="s">
        <v>942</v>
      </c>
      <c r="D539" s="55" t="s">
        <v>943</v>
      </c>
      <c r="E539" s="55" t="s">
        <v>1293</v>
      </c>
      <c r="F539" s="85" t="s">
        <v>3009</v>
      </c>
      <c r="G539" s="85" t="s">
        <v>3010</v>
      </c>
      <c r="H539" s="75" t="s">
        <v>944</v>
      </c>
    </row>
    <row r="540" spans="1:8" s="229" customFormat="1" ht="49.5" customHeight="1">
      <c r="A540" s="50" t="s">
        <v>3011</v>
      </c>
      <c r="B540" s="32" t="s">
        <v>3012</v>
      </c>
      <c r="C540" s="32" t="s">
        <v>2999</v>
      </c>
      <c r="D540" s="55" t="s">
        <v>2194</v>
      </c>
      <c r="E540" s="55" t="s">
        <v>3672</v>
      </c>
      <c r="F540" s="85">
        <v>2007</v>
      </c>
      <c r="G540" s="85" t="s">
        <v>1109</v>
      </c>
      <c r="H540" s="75" t="s">
        <v>945</v>
      </c>
    </row>
    <row r="541" spans="1:8" s="229" customFormat="1" ht="75.75" customHeight="1">
      <c r="A541" s="50" t="s">
        <v>254</v>
      </c>
      <c r="B541" s="32" t="s">
        <v>3013</v>
      </c>
      <c r="C541" s="32" t="s">
        <v>3014</v>
      </c>
      <c r="D541" s="55" t="s">
        <v>946</v>
      </c>
      <c r="E541" s="55" t="s">
        <v>947</v>
      </c>
      <c r="F541" s="85" t="s">
        <v>948</v>
      </c>
      <c r="G541" s="85" t="s">
        <v>3015</v>
      </c>
      <c r="H541" s="75" t="s">
        <v>949</v>
      </c>
    </row>
    <row r="542" spans="1:8" s="229" customFormat="1" ht="54" customHeight="1">
      <c r="A542" s="50" t="s">
        <v>3016</v>
      </c>
      <c r="B542" s="32" t="s">
        <v>3013</v>
      </c>
      <c r="C542" s="32" t="s">
        <v>3014</v>
      </c>
      <c r="D542" s="55" t="s">
        <v>3741</v>
      </c>
      <c r="E542" s="55" t="s">
        <v>3735</v>
      </c>
      <c r="F542" s="85" t="s">
        <v>3017</v>
      </c>
      <c r="G542" s="85" t="s">
        <v>3018</v>
      </c>
      <c r="H542" s="75" t="s">
        <v>950</v>
      </c>
    </row>
    <row r="543" spans="1:8" s="58" customFormat="1" ht="51.75" customHeight="1">
      <c r="A543" s="50" t="s">
        <v>3019</v>
      </c>
      <c r="B543" s="465" t="s">
        <v>3020</v>
      </c>
      <c r="C543" s="465" t="s">
        <v>942</v>
      </c>
      <c r="D543" s="55" t="s">
        <v>3741</v>
      </c>
      <c r="E543" s="55" t="s">
        <v>3735</v>
      </c>
      <c r="F543" s="85" t="s">
        <v>3017</v>
      </c>
      <c r="G543" s="85" t="s">
        <v>3021</v>
      </c>
      <c r="H543" s="75" t="s">
        <v>950</v>
      </c>
    </row>
    <row r="544" spans="1:8" s="229" customFormat="1" ht="52.5" customHeight="1">
      <c r="A544" s="50" t="s">
        <v>3022</v>
      </c>
      <c r="B544" s="32" t="s">
        <v>3023</v>
      </c>
      <c r="C544" s="32" t="s">
        <v>3024</v>
      </c>
      <c r="D544" s="55" t="s">
        <v>3741</v>
      </c>
      <c r="E544" s="55" t="s">
        <v>3025</v>
      </c>
      <c r="F544" s="85" t="s">
        <v>3017</v>
      </c>
      <c r="G544" s="85" t="s">
        <v>3026</v>
      </c>
      <c r="H544" s="75" t="s">
        <v>950</v>
      </c>
    </row>
    <row r="545" spans="1:8" s="229" customFormat="1" ht="54.75" customHeight="1">
      <c r="A545" s="50" t="s">
        <v>3027</v>
      </c>
      <c r="B545" s="32" t="s">
        <v>3028</v>
      </c>
      <c r="C545" s="32" t="s">
        <v>2999</v>
      </c>
      <c r="D545" s="55" t="s">
        <v>3741</v>
      </c>
      <c r="E545" s="55" t="s">
        <v>3735</v>
      </c>
      <c r="F545" s="85" t="s">
        <v>3017</v>
      </c>
      <c r="G545" s="85" t="s">
        <v>3029</v>
      </c>
      <c r="H545" s="75" t="s">
        <v>950</v>
      </c>
    </row>
    <row r="546" spans="1:8" s="229" customFormat="1" ht="50.25" customHeight="1">
      <c r="A546" s="50" t="s">
        <v>3030</v>
      </c>
      <c r="B546" s="32" t="s">
        <v>3031</v>
      </c>
      <c r="C546" s="32" t="s">
        <v>2999</v>
      </c>
      <c r="D546" s="55" t="s">
        <v>3741</v>
      </c>
      <c r="E546" s="55" t="s">
        <v>3735</v>
      </c>
      <c r="F546" s="85" t="s">
        <v>3017</v>
      </c>
      <c r="G546" s="85" t="s">
        <v>3032</v>
      </c>
      <c r="H546" s="75" t="s">
        <v>950</v>
      </c>
    </row>
    <row r="547" spans="1:8" s="58" customFormat="1" ht="48" customHeight="1">
      <c r="A547" s="50" t="s">
        <v>3033</v>
      </c>
      <c r="B547" s="32" t="s">
        <v>3034</v>
      </c>
      <c r="C547" s="32" t="s">
        <v>951</v>
      </c>
      <c r="D547" s="55" t="s">
        <v>3741</v>
      </c>
      <c r="E547" s="55" t="s">
        <v>3735</v>
      </c>
      <c r="F547" s="85" t="s">
        <v>3017</v>
      </c>
      <c r="G547" s="85" t="s">
        <v>3035</v>
      </c>
      <c r="H547" s="75" t="s">
        <v>950</v>
      </c>
    </row>
    <row r="548" spans="1:8" s="58" customFormat="1" ht="36">
      <c r="A548" s="50" t="s">
        <v>3036</v>
      </c>
      <c r="B548" s="32" t="s">
        <v>3037</v>
      </c>
      <c r="C548" s="32" t="s">
        <v>3024</v>
      </c>
      <c r="D548" s="55" t="s">
        <v>3246</v>
      </c>
      <c r="E548" s="55" t="s">
        <v>1317</v>
      </c>
      <c r="F548" s="85" t="s">
        <v>2216</v>
      </c>
      <c r="G548" s="85" t="s">
        <v>2391</v>
      </c>
      <c r="H548" s="75" t="s">
        <v>952</v>
      </c>
    </row>
    <row r="549" spans="1:8" s="229" customFormat="1" ht="52.5" customHeight="1">
      <c r="A549" s="50" t="s">
        <v>3038</v>
      </c>
      <c r="B549" s="32" t="s">
        <v>3039</v>
      </c>
      <c r="C549" s="32" t="s">
        <v>2999</v>
      </c>
      <c r="D549" s="55" t="s">
        <v>3246</v>
      </c>
      <c r="E549" s="55" t="s">
        <v>3000</v>
      </c>
      <c r="F549" s="85" t="s">
        <v>3040</v>
      </c>
      <c r="G549" s="151" t="s">
        <v>2265</v>
      </c>
      <c r="H549" s="75" t="s">
        <v>953</v>
      </c>
    </row>
    <row r="550" spans="1:8" s="58" customFormat="1" ht="52.5" customHeight="1">
      <c r="A550" s="50" t="s">
        <v>3041</v>
      </c>
      <c r="B550" s="32" t="s">
        <v>3039</v>
      </c>
      <c r="C550" s="32" t="s">
        <v>954</v>
      </c>
      <c r="D550" s="55" t="s">
        <v>3042</v>
      </c>
      <c r="E550" s="55" t="s">
        <v>3775</v>
      </c>
      <c r="F550" s="85" t="s">
        <v>3043</v>
      </c>
      <c r="G550" s="85">
        <v>123</v>
      </c>
      <c r="H550" s="75" t="s">
        <v>953</v>
      </c>
    </row>
    <row r="551" spans="1:8" s="229" customFormat="1" ht="60.75" customHeight="1">
      <c r="A551" s="50" t="s">
        <v>3044</v>
      </c>
      <c r="B551" s="32" t="s">
        <v>3013</v>
      </c>
      <c r="C551" s="32" t="s">
        <v>3014</v>
      </c>
      <c r="D551" s="55" t="s">
        <v>955</v>
      </c>
      <c r="E551" s="55" t="s">
        <v>956</v>
      </c>
      <c r="F551" s="85"/>
      <c r="G551" s="85"/>
      <c r="H551" s="75" t="s">
        <v>957</v>
      </c>
    </row>
    <row r="552" spans="1:8" s="229" customFormat="1" ht="53.25" customHeight="1">
      <c r="A552" s="59" t="s">
        <v>3045</v>
      </c>
      <c r="B552" s="60" t="s">
        <v>3013</v>
      </c>
      <c r="C552" s="60" t="s">
        <v>3014</v>
      </c>
      <c r="D552" s="51" t="s">
        <v>3246</v>
      </c>
      <c r="E552" s="51" t="s">
        <v>3000</v>
      </c>
      <c r="F552" s="150" t="s">
        <v>3046</v>
      </c>
      <c r="G552" s="150">
        <v>52</v>
      </c>
      <c r="H552" s="195" t="s">
        <v>958</v>
      </c>
    </row>
    <row r="553" spans="1:8" s="58" customFormat="1" ht="12">
      <c r="A553" s="40"/>
      <c r="B553" s="40"/>
      <c r="C553" s="40"/>
      <c r="D553" s="206"/>
      <c r="E553" s="206"/>
      <c r="F553" s="219"/>
      <c r="G553" s="382"/>
      <c r="H553" s="206"/>
    </row>
    <row r="554" spans="1:8" s="58" customFormat="1" ht="12">
      <c r="A554" s="37"/>
      <c r="B554" s="37"/>
      <c r="C554" s="37"/>
      <c r="D554" s="65"/>
      <c r="E554" s="65"/>
      <c r="F554" s="177"/>
      <c r="G554" s="379"/>
      <c r="H554" s="65"/>
    </row>
    <row r="555" spans="2:7" ht="12">
      <c r="B555" s="3"/>
      <c r="C555" s="3"/>
      <c r="D555" s="1"/>
      <c r="E555" s="1"/>
      <c r="F555" s="4"/>
      <c r="G555" s="4"/>
    </row>
    <row r="556" spans="1:8" s="12" customFormat="1" ht="41.25" hidden="1">
      <c r="A556" s="9" t="s">
        <v>691</v>
      </c>
      <c r="B556" s="10"/>
      <c r="C556" s="10"/>
      <c r="D556" s="344"/>
      <c r="E556" s="344"/>
      <c r="F556" s="10"/>
      <c r="G556" s="10"/>
      <c r="H556" s="11"/>
    </row>
    <row r="557" spans="1:8" s="6" customFormat="1" ht="12.75">
      <c r="A557" s="5"/>
      <c r="B557" s="13"/>
      <c r="C557" s="13"/>
      <c r="D557" s="347"/>
      <c r="E557" s="347"/>
      <c r="F557" s="13"/>
      <c r="G557" s="13"/>
      <c r="H557" s="14"/>
    </row>
    <row r="558" spans="1:8" s="58" customFormat="1" ht="13.5" thickBot="1">
      <c r="A558" s="37" t="s">
        <v>692</v>
      </c>
      <c r="B558" s="37"/>
      <c r="C558" s="37"/>
      <c r="D558" s="65"/>
      <c r="E558" s="65"/>
      <c r="F558" s="177"/>
      <c r="G558" s="379"/>
      <c r="H558" s="65"/>
    </row>
    <row r="559" spans="1:8" s="58" customFormat="1" ht="13.5" thickTop="1">
      <c r="A559" s="199" t="s">
        <v>3060</v>
      </c>
      <c r="B559" s="200" t="s">
        <v>3061</v>
      </c>
      <c r="C559" s="200" t="s">
        <v>3067</v>
      </c>
      <c r="D559" s="345" t="s">
        <v>3062</v>
      </c>
      <c r="E559" s="345" t="s">
        <v>3063</v>
      </c>
      <c r="F559" s="200" t="s">
        <v>3064</v>
      </c>
      <c r="G559" s="201" t="s">
        <v>3065</v>
      </c>
      <c r="H559" s="207" t="s">
        <v>3066</v>
      </c>
    </row>
    <row r="560" spans="1:8" s="232" customFormat="1" ht="27.75" customHeight="1">
      <c r="A560" s="501" t="s">
        <v>679</v>
      </c>
      <c r="B560" s="28" t="s">
        <v>680</v>
      </c>
      <c r="C560" s="231" t="s">
        <v>1266</v>
      </c>
      <c r="D560" s="531" t="s">
        <v>681</v>
      </c>
      <c r="E560" s="531" t="s">
        <v>2730</v>
      </c>
      <c r="F560" s="479"/>
      <c r="G560" s="479" t="s">
        <v>682</v>
      </c>
      <c r="H560" s="556">
        <v>2007.7</v>
      </c>
    </row>
    <row r="561" spans="1:8" s="232" customFormat="1" ht="27.75" customHeight="1">
      <c r="A561" s="500"/>
      <c r="B561" s="25" t="s">
        <v>683</v>
      </c>
      <c r="C561" s="137" t="s">
        <v>1266</v>
      </c>
      <c r="D561" s="532"/>
      <c r="E561" s="532"/>
      <c r="F561" s="539"/>
      <c r="G561" s="539"/>
      <c r="H561" s="486"/>
    </row>
    <row r="562" spans="1:8" s="232" customFormat="1" ht="39.75" customHeight="1">
      <c r="A562" s="500"/>
      <c r="B562" s="25" t="s">
        <v>2003</v>
      </c>
      <c r="C562" s="137" t="s">
        <v>684</v>
      </c>
      <c r="D562" s="532"/>
      <c r="E562" s="532"/>
      <c r="F562" s="539"/>
      <c r="G562" s="539"/>
      <c r="H562" s="486"/>
    </row>
    <row r="563" spans="1:8" s="232" customFormat="1" ht="153.75" customHeight="1">
      <c r="A563" s="48" t="s">
        <v>685</v>
      </c>
      <c r="B563" s="25" t="s">
        <v>2003</v>
      </c>
      <c r="C563" s="137" t="s">
        <v>684</v>
      </c>
      <c r="D563" s="74" t="s">
        <v>686</v>
      </c>
      <c r="E563" s="74" t="s">
        <v>2730</v>
      </c>
      <c r="F563" s="233"/>
      <c r="G563" s="233" t="s">
        <v>687</v>
      </c>
      <c r="H563" s="442">
        <v>2007.8</v>
      </c>
    </row>
    <row r="564" spans="1:8" s="232" customFormat="1" ht="141" customHeight="1">
      <c r="A564" s="107" t="s">
        <v>688</v>
      </c>
      <c r="B564" s="68" t="s">
        <v>2003</v>
      </c>
      <c r="C564" s="136" t="s">
        <v>684</v>
      </c>
      <c r="D564" s="146" t="s">
        <v>689</v>
      </c>
      <c r="E564" s="146" t="s">
        <v>2730</v>
      </c>
      <c r="F564" s="234"/>
      <c r="G564" s="234" t="s">
        <v>690</v>
      </c>
      <c r="H564" s="443">
        <v>2007.8</v>
      </c>
    </row>
    <row r="565" spans="2:8" ht="12">
      <c r="B565" s="4"/>
      <c r="C565" s="4"/>
      <c r="D565" s="1"/>
      <c r="E565" s="1"/>
      <c r="F565" s="4"/>
      <c r="G565" s="4"/>
      <c r="H565" s="7"/>
    </row>
    <row r="566" spans="2:8" ht="12">
      <c r="B566" s="4"/>
      <c r="C566" s="4"/>
      <c r="D566" s="1"/>
      <c r="E566" s="1"/>
      <c r="F566" s="4"/>
      <c r="G566" s="4"/>
      <c r="H566" s="7"/>
    </row>
    <row r="567" spans="1:8" s="58" customFormat="1" ht="13.5" thickBot="1">
      <c r="A567" s="37" t="str">
        <f>A556&amp;"建築品質研究官  "</f>
        <v>建築研究部 建築品質研究官  </v>
      </c>
      <c r="B567" s="37"/>
      <c r="C567" s="37"/>
      <c r="D567" s="65"/>
      <c r="E567" s="65"/>
      <c r="F567" s="177"/>
      <c r="G567" s="379"/>
      <c r="H567" s="65"/>
    </row>
    <row r="568" spans="1:8" s="58" customFormat="1" ht="13.5" thickTop="1">
      <c r="A568" s="199" t="s">
        <v>3060</v>
      </c>
      <c r="B568" s="200" t="s">
        <v>3061</v>
      </c>
      <c r="C568" s="200" t="s">
        <v>3067</v>
      </c>
      <c r="D568" s="345" t="s">
        <v>3062</v>
      </c>
      <c r="E568" s="345" t="s">
        <v>3063</v>
      </c>
      <c r="F568" s="200" t="s">
        <v>3064</v>
      </c>
      <c r="G568" s="201" t="s">
        <v>3065</v>
      </c>
      <c r="H568" s="207" t="s">
        <v>3066</v>
      </c>
    </row>
    <row r="569" spans="1:8" s="232" customFormat="1" ht="25.5" customHeight="1">
      <c r="A569" s="535" t="s">
        <v>693</v>
      </c>
      <c r="B569" s="21" t="s">
        <v>694</v>
      </c>
      <c r="C569" s="21" t="s">
        <v>695</v>
      </c>
      <c r="D569" s="537" t="s">
        <v>696</v>
      </c>
      <c r="E569" s="537" t="s">
        <v>3874</v>
      </c>
      <c r="F569" s="538"/>
      <c r="G569" s="557" t="s">
        <v>697</v>
      </c>
      <c r="H569" s="552">
        <v>2007.5</v>
      </c>
    </row>
    <row r="570" spans="1:8" s="232" customFormat="1" ht="34.5" customHeight="1">
      <c r="A570" s="518"/>
      <c r="B570" s="50" t="s">
        <v>698</v>
      </c>
      <c r="C570" s="32" t="s">
        <v>699</v>
      </c>
      <c r="D570" s="519"/>
      <c r="E570" s="519"/>
      <c r="F570" s="520"/>
      <c r="G570" s="558"/>
      <c r="H570" s="508"/>
    </row>
    <row r="571" spans="1:8" s="232" customFormat="1" ht="25.5" customHeight="1">
      <c r="A571" s="518" t="s">
        <v>2568</v>
      </c>
      <c r="B571" s="32" t="s">
        <v>2569</v>
      </c>
      <c r="C571" s="32" t="s">
        <v>2570</v>
      </c>
      <c r="D571" s="519" t="s">
        <v>2571</v>
      </c>
      <c r="E571" s="519" t="s">
        <v>3841</v>
      </c>
      <c r="F571" s="520"/>
      <c r="G571" s="558" t="s">
        <v>2596</v>
      </c>
      <c r="H571" s="508">
        <v>2007.5</v>
      </c>
    </row>
    <row r="572" spans="1:8" s="232" customFormat="1" ht="40.5" customHeight="1">
      <c r="A572" s="518"/>
      <c r="B572" s="32" t="s">
        <v>694</v>
      </c>
      <c r="C572" s="32" t="s">
        <v>695</v>
      </c>
      <c r="D572" s="519"/>
      <c r="E572" s="519"/>
      <c r="F572" s="520"/>
      <c r="G572" s="558"/>
      <c r="H572" s="508"/>
    </row>
    <row r="573" spans="1:8" s="232" customFormat="1" ht="25.5" customHeight="1">
      <c r="A573" s="518" t="s">
        <v>2572</v>
      </c>
      <c r="B573" s="528" t="s">
        <v>694</v>
      </c>
      <c r="C573" s="528" t="s">
        <v>695</v>
      </c>
      <c r="D573" s="519" t="s">
        <v>2573</v>
      </c>
      <c r="E573" s="519" t="s">
        <v>3866</v>
      </c>
      <c r="F573" s="520"/>
      <c r="G573" s="558" t="s">
        <v>2574</v>
      </c>
      <c r="H573" s="508">
        <v>2007.7</v>
      </c>
    </row>
    <row r="574" spans="1:8" s="232" customFormat="1" ht="25.5" customHeight="1">
      <c r="A574" s="518"/>
      <c r="B574" s="528"/>
      <c r="C574" s="528"/>
      <c r="D574" s="519"/>
      <c r="E574" s="519"/>
      <c r="F574" s="520"/>
      <c r="G574" s="558"/>
      <c r="H574" s="508"/>
    </row>
    <row r="575" spans="1:8" s="232" customFormat="1" ht="25.5" customHeight="1">
      <c r="A575" s="518" t="s">
        <v>2597</v>
      </c>
      <c r="B575" s="32" t="s">
        <v>2598</v>
      </c>
      <c r="C575" s="32" t="s">
        <v>2575</v>
      </c>
      <c r="D575" s="519" t="s">
        <v>2576</v>
      </c>
      <c r="E575" s="519" t="s">
        <v>3866</v>
      </c>
      <c r="F575" s="520"/>
      <c r="G575" s="558" t="s">
        <v>2577</v>
      </c>
      <c r="H575" s="508">
        <v>2007.8</v>
      </c>
    </row>
    <row r="576" spans="1:8" s="232" customFormat="1" ht="25.5" customHeight="1">
      <c r="A576" s="518"/>
      <c r="B576" s="50" t="s">
        <v>694</v>
      </c>
      <c r="C576" s="32" t="s">
        <v>695</v>
      </c>
      <c r="D576" s="519"/>
      <c r="E576" s="519"/>
      <c r="F576" s="520"/>
      <c r="G576" s="558"/>
      <c r="H576" s="508"/>
    </row>
    <row r="577" spans="1:8" s="232" customFormat="1" ht="25.5" customHeight="1">
      <c r="A577" s="518"/>
      <c r="B577" s="32" t="s">
        <v>2578</v>
      </c>
      <c r="C577" s="32" t="s">
        <v>2579</v>
      </c>
      <c r="D577" s="519"/>
      <c r="E577" s="519"/>
      <c r="F577" s="520"/>
      <c r="G577" s="558"/>
      <c r="H577" s="508"/>
    </row>
    <row r="578" spans="1:8" s="232" customFormat="1" ht="25.5" customHeight="1">
      <c r="A578" s="518"/>
      <c r="B578" s="32" t="s">
        <v>2580</v>
      </c>
      <c r="C578" s="32" t="s">
        <v>2581</v>
      </c>
      <c r="D578" s="519"/>
      <c r="E578" s="519"/>
      <c r="F578" s="520"/>
      <c r="G578" s="558"/>
      <c r="H578" s="508"/>
    </row>
    <row r="579" spans="1:8" s="232" customFormat="1" ht="25.5" customHeight="1">
      <c r="A579" s="518"/>
      <c r="B579" s="61" t="s">
        <v>2582</v>
      </c>
      <c r="C579" s="32" t="s">
        <v>2583</v>
      </c>
      <c r="D579" s="519"/>
      <c r="E579" s="519"/>
      <c r="F579" s="520"/>
      <c r="G579" s="558"/>
      <c r="H579" s="508"/>
    </row>
    <row r="580" spans="1:8" s="232" customFormat="1" ht="36" customHeight="1">
      <c r="A580" s="518"/>
      <c r="B580" s="32" t="s">
        <v>2584</v>
      </c>
      <c r="C580" s="32" t="s">
        <v>2585</v>
      </c>
      <c r="D580" s="519"/>
      <c r="E580" s="519"/>
      <c r="F580" s="520"/>
      <c r="G580" s="558"/>
      <c r="H580" s="508"/>
    </row>
    <row r="581" spans="1:8" s="232" customFormat="1" ht="25.5" customHeight="1">
      <c r="A581" s="518" t="s">
        <v>2586</v>
      </c>
      <c r="B581" s="32" t="s">
        <v>2587</v>
      </c>
      <c r="C581" s="32" t="s">
        <v>2588</v>
      </c>
      <c r="D581" s="519" t="s">
        <v>2589</v>
      </c>
      <c r="E581" s="519" t="s">
        <v>3866</v>
      </c>
      <c r="F581" s="520"/>
      <c r="G581" s="558" t="s">
        <v>2599</v>
      </c>
      <c r="H581" s="508">
        <v>2007.8</v>
      </c>
    </row>
    <row r="582" spans="1:8" s="232" customFormat="1" ht="25.5" customHeight="1">
      <c r="A582" s="518"/>
      <c r="B582" s="37" t="s">
        <v>2600</v>
      </c>
      <c r="C582" s="32" t="s">
        <v>2590</v>
      </c>
      <c r="D582" s="519"/>
      <c r="E582" s="519"/>
      <c r="F582" s="520"/>
      <c r="G582" s="558"/>
      <c r="H582" s="508"/>
    </row>
    <row r="583" spans="1:8" s="232" customFormat="1" ht="30.75" customHeight="1">
      <c r="A583" s="518"/>
      <c r="B583" s="32" t="s">
        <v>694</v>
      </c>
      <c r="C583" s="32" t="s">
        <v>695</v>
      </c>
      <c r="D583" s="519"/>
      <c r="E583" s="519"/>
      <c r="F583" s="520"/>
      <c r="G583" s="558"/>
      <c r="H583" s="508"/>
    </row>
    <row r="584" spans="1:8" s="232" customFormat="1" ht="25.5" customHeight="1">
      <c r="A584" s="518" t="s">
        <v>2601</v>
      </c>
      <c r="B584" s="32" t="s">
        <v>694</v>
      </c>
      <c r="C584" s="32" t="s">
        <v>695</v>
      </c>
      <c r="D584" s="519" t="s">
        <v>2589</v>
      </c>
      <c r="E584" s="519" t="s">
        <v>3866</v>
      </c>
      <c r="F584" s="520"/>
      <c r="G584" s="558" t="s">
        <v>2602</v>
      </c>
      <c r="H584" s="508">
        <v>2007.8</v>
      </c>
    </row>
    <row r="585" spans="1:8" s="232" customFormat="1" ht="25.5" customHeight="1">
      <c r="A585" s="518"/>
      <c r="B585" s="50" t="s">
        <v>2591</v>
      </c>
      <c r="C585" s="32" t="s">
        <v>2592</v>
      </c>
      <c r="D585" s="519"/>
      <c r="E585" s="519"/>
      <c r="F585" s="520"/>
      <c r="G585" s="558"/>
      <c r="H585" s="508"/>
    </row>
    <row r="586" spans="1:8" s="232" customFormat="1" ht="25.5" customHeight="1">
      <c r="A586" s="518"/>
      <c r="B586" s="32" t="s">
        <v>2593</v>
      </c>
      <c r="C586" s="32" t="s">
        <v>2592</v>
      </c>
      <c r="D586" s="519"/>
      <c r="E586" s="519"/>
      <c r="F586" s="520"/>
      <c r="G586" s="558"/>
      <c r="H586" s="508"/>
    </row>
    <row r="587" spans="1:8" s="232" customFormat="1" ht="31.5" customHeight="1">
      <c r="A587" s="518"/>
      <c r="B587" s="32" t="s">
        <v>2594</v>
      </c>
      <c r="C587" s="32" t="s">
        <v>2592</v>
      </c>
      <c r="D587" s="519"/>
      <c r="E587" s="519"/>
      <c r="F587" s="520"/>
      <c r="G587" s="558"/>
      <c r="H587" s="508"/>
    </row>
    <row r="588" spans="1:8" s="232" customFormat="1" ht="42" customHeight="1">
      <c r="A588" s="59" t="s">
        <v>2595</v>
      </c>
      <c r="B588" s="60" t="s">
        <v>694</v>
      </c>
      <c r="C588" s="60" t="s">
        <v>695</v>
      </c>
      <c r="D588" s="51" t="s">
        <v>2603</v>
      </c>
      <c r="E588" s="51" t="s">
        <v>2604</v>
      </c>
      <c r="F588" s="150" t="s">
        <v>2605</v>
      </c>
      <c r="G588" s="441" t="s">
        <v>2606</v>
      </c>
      <c r="H588" s="63">
        <v>2007.8</v>
      </c>
    </row>
    <row r="589" spans="2:8" ht="12">
      <c r="B589" s="4"/>
      <c r="C589" s="4"/>
      <c r="D589" s="1"/>
      <c r="E589" s="1"/>
      <c r="F589" s="4"/>
      <c r="G589" s="4"/>
      <c r="H589" s="7"/>
    </row>
    <row r="590" spans="2:8" ht="12">
      <c r="B590" s="4"/>
      <c r="C590" s="4"/>
      <c r="D590" s="1"/>
      <c r="E590" s="1"/>
      <c r="F590" s="4"/>
      <c r="G590" s="4"/>
      <c r="H590" s="7"/>
    </row>
    <row r="591" spans="1:8" s="58" customFormat="1" ht="13.5" thickBot="1">
      <c r="A591" s="37" t="str">
        <f>A556&amp;"基準認証システム研究室 "</f>
        <v>建築研究部 基準認証システム研究室 </v>
      </c>
      <c r="B591" s="37"/>
      <c r="C591" s="37"/>
      <c r="D591" s="65"/>
      <c r="E591" s="65"/>
      <c r="F591" s="177"/>
      <c r="G591" s="379"/>
      <c r="H591" s="65"/>
    </row>
    <row r="592" spans="1:8" s="58" customFormat="1" ht="13.5" thickTop="1">
      <c r="A592" s="199" t="s">
        <v>3060</v>
      </c>
      <c r="B592" s="200" t="s">
        <v>3061</v>
      </c>
      <c r="C592" s="200" t="s">
        <v>3067</v>
      </c>
      <c r="D592" s="200" t="s">
        <v>3062</v>
      </c>
      <c r="E592" s="200" t="s">
        <v>3063</v>
      </c>
      <c r="F592" s="200" t="s">
        <v>3064</v>
      </c>
      <c r="G592" s="201" t="s">
        <v>3065</v>
      </c>
      <c r="H592" s="207" t="s">
        <v>3066</v>
      </c>
    </row>
    <row r="593" spans="1:8" s="235" customFormat="1" ht="36">
      <c r="A593" s="559" t="s">
        <v>2607</v>
      </c>
      <c r="B593" s="28" t="s">
        <v>2608</v>
      </c>
      <c r="C593" s="28" t="s">
        <v>2609</v>
      </c>
      <c r="D593" s="531" t="s">
        <v>2610</v>
      </c>
      <c r="E593" s="531" t="s">
        <v>2611</v>
      </c>
      <c r="F593" s="479" t="s">
        <v>2612</v>
      </c>
      <c r="G593" s="479">
        <v>35</v>
      </c>
      <c r="H593" s="561">
        <v>2007.7</v>
      </c>
    </row>
    <row r="594" spans="1:8" s="235" customFormat="1" ht="36">
      <c r="A594" s="560"/>
      <c r="B594" s="25" t="s">
        <v>2613</v>
      </c>
      <c r="C594" s="25" t="s">
        <v>2614</v>
      </c>
      <c r="D594" s="532"/>
      <c r="E594" s="532"/>
      <c r="F594" s="539"/>
      <c r="G594" s="539"/>
      <c r="H594" s="562"/>
    </row>
    <row r="595" spans="1:8" s="235" customFormat="1" ht="51.75" customHeight="1">
      <c r="A595" s="560"/>
      <c r="B595" s="25" t="s">
        <v>2615</v>
      </c>
      <c r="C595" s="25" t="s">
        <v>2616</v>
      </c>
      <c r="D595" s="532"/>
      <c r="E595" s="532"/>
      <c r="F595" s="539"/>
      <c r="G595" s="539"/>
      <c r="H595" s="562"/>
    </row>
    <row r="596" spans="1:8" s="235" customFormat="1" ht="36">
      <c r="A596" s="500" t="s">
        <v>2617</v>
      </c>
      <c r="B596" s="25" t="s">
        <v>2618</v>
      </c>
      <c r="C596" s="25" t="s">
        <v>2614</v>
      </c>
      <c r="D596" s="532" t="s">
        <v>2610</v>
      </c>
      <c r="E596" s="532" t="s">
        <v>2611</v>
      </c>
      <c r="F596" s="539" t="s">
        <v>2612</v>
      </c>
      <c r="G596" s="539">
        <v>35</v>
      </c>
      <c r="H596" s="562">
        <v>2007.7</v>
      </c>
    </row>
    <row r="597" spans="1:8" s="235" customFormat="1" ht="36">
      <c r="A597" s="500"/>
      <c r="B597" s="25" t="s">
        <v>2619</v>
      </c>
      <c r="C597" s="25" t="s">
        <v>2609</v>
      </c>
      <c r="D597" s="532"/>
      <c r="E597" s="532"/>
      <c r="F597" s="539"/>
      <c r="G597" s="539"/>
      <c r="H597" s="562"/>
    </row>
    <row r="598" spans="1:8" s="235" customFormat="1" ht="36">
      <c r="A598" s="500"/>
      <c r="B598" s="25" t="s">
        <v>2620</v>
      </c>
      <c r="C598" s="25" t="s">
        <v>2609</v>
      </c>
      <c r="D598" s="532"/>
      <c r="E598" s="532"/>
      <c r="F598" s="539"/>
      <c r="G598" s="539"/>
      <c r="H598" s="562"/>
    </row>
    <row r="599" spans="1:8" s="235" customFormat="1" ht="24">
      <c r="A599" s="500"/>
      <c r="B599" s="25" t="s">
        <v>2621</v>
      </c>
      <c r="C599" s="25" t="s">
        <v>2622</v>
      </c>
      <c r="D599" s="532"/>
      <c r="E599" s="532"/>
      <c r="F599" s="539"/>
      <c r="G599" s="539"/>
      <c r="H599" s="562"/>
    </row>
    <row r="600" spans="1:8" s="235" customFormat="1" ht="24">
      <c r="A600" s="500"/>
      <c r="B600" s="25" t="s">
        <v>2623</v>
      </c>
      <c r="C600" s="25" t="s">
        <v>2624</v>
      </c>
      <c r="D600" s="532"/>
      <c r="E600" s="532"/>
      <c r="F600" s="539"/>
      <c r="G600" s="539"/>
      <c r="H600" s="562"/>
    </row>
    <row r="601" spans="1:8" s="235" customFormat="1" ht="24">
      <c r="A601" s="500"/>
      <c r="B601" s="25" t="s">
        <v>2625</v>
      </c>
      <c r="C601" s="25" t="s">
        <v>2624</v>
      </c>
      <c r="D601" s="532"/>
      <c r="E601" s="532"/>
      <c r="F601" s="539"/>
      <c r="G601" s="539"/>
      <c r="H601" s="562"/>
    </row>
    <row r="602" spans="1:8" s="235" customFormat="1" ht="19.5" customHeight="1">
      <c r="A602" s="500"/>
      <c r="B602" s="25" t="s">
        <v>2626</v>
      </c>
      <c r="C602" s="25" t="s">
        <v>2627</v>
      </c>
      <c r="D602" s="532"/>
      <c r="E602" s="532"/>
      <c r="F602" s="539"/>
      <c r="G602" s="539"/>
      <c r="H602" s="562"/>
    </row>
    <row r="603" spans="1:8" s="235" customFormat="1" ht="29.25" customHeight="1">
      <c r="A603" s="500"/>
      <c r="B603" s="25" t="s">
        <v>2628</v>
      </c>
      <c r="C603" s="25" t="s">
        <v>2629</v>
      </c>
      <c r="D603" s="532"/>
      <c r="E603" s="532"/>
      <c r="F603" s="539"/>
      <c r="G603" s="539"/>
      <c r="H603" s="562"/>
    </row>
    <row r="604" spans="1:8" s="235" customFormat="1" ht="36">
      <c r="A604" s="500" t="s">
        <v>2630</v>
      </c>
      <c r="B604" s="25" t="s">
        <v>2618</v>
      </c>
      <c r="C604" s="25" t="s">
        <v>2614</v>
      </c>
      <c r="D604" s="532" t="s">
        <v>2631</v>
      </c>
      <c r="E604" s="532" t="s">
        <v>2730</v>
      </c>
      <c r="F604" s="539" t="s">
        <v>2632</v>
      </c>
      <c r="G604" s="539" t="s">
        <v>2633</v>
      </c>
      <c r="H604" s="562">
        <v>2007.7</v>
      </c>
    </row>
    <row r="605" spans="1:8" s="235" customFormat="1" ht="24">
      <c r="A605" s="500"/>
      <c r="B605" s="25" t="s">
        <v>2634</v>
      </c>
      <c r="C605" s="25" t="s">
        <v>2622</v>
      </c>
      <c r="D605" s="532"/>
      <c r="E605" s="532"/>
      <c r="F605" s="539"/>
      <c r="G605" s="539"/>
      <c r="H605" s="562"/>
    </row>
    <row r="606" spans="1:8" s="235" customFormat="1" ht="24">
      <c r="A606" s="500"/>
      <c r="B606" s="25" t="s">
        <v>2635</v>
      </c>
      <c r="C606" s="25" t="s">
        <v>2636</v>
      </c>
      <c r="D606" s="532"/>
      <c r="E606" s="532"/>
      <c r="F606" s="539"/>
      <c r="G606" s="539"/>
      <c r="H606" s="562"/>
    </row>
    <row r="607" spans="1:8" s="235" customFormat="1" ht="23.25" customHeight="1">
      <c r="A607" s="500"/>
      <c r="B607" s="25" t="s">
        <v>2637</v>
      </c>
      <c r="C607" s="25" t="s">
        <v>2629</v>
      </c>
      <c r="D607" s="532"/>
      <c r="E607" s="532"/>
      <c r="F607" s="539"/>
      <c r="G607" s="539"/>
      <c r="H607" s="562"/>
    </row>
    <row r="608" spans="1:8" s="235" customFormat="1" ht="36">
      <c r="A608" s="500"/>
      <c r="B608" s="25" t="s">
        <v>2638</v>
      </c>
      <c r="C608" s="25" t="s">
        <v>2639</v>
      </c>
      <c r="D608" s="532"/>
      <c r="E608" s="532"/>
      <c r="F608" s="539"/>
      <c r="G608" s="539"/>
      <c r="H608" s="562"/>
    </row>
    <row r="609" spans="1:8" s="235" customFormat="1" ht="24">
      <c r="A609" s="500"/>
      <c r="B609" s="25" t="s">
        <v>2640</v>
      </c>
      <c r="C609" s="25" t="s">
        <v>2624</v>
      </c>
      <c r="D609" s="532"/>
      <c r="E609" s="532"/>
      <c r="F609" s="539"/>
      <c r="G609" s="539"/>
      <c r="H609" s="562"/>
    </row>
    <row r="610" spans="1:8" s="235" customFormat="1" ht="25.5" customHeight="1">
      <c r="A610" s="500"/>
      <c r="B610" s="25" t="s">
        <v>2641</v>
      </c>
      <c r="C610" s="25" t="s">
        <v>2642</v>
      </c>
      <c r="D610" s="532"/>
      <c r="E610" s="532"/>
      <c r="F610" s="539"/>
      <c r="G610" s="539"/>
      <c r="H610" s="562"/>
    </row>
    <row r="611" spans="1:8" s="235" customFormat="1" ht="12">
      <c r="A611" s="500" t="s">
        <v>2643</v>
      </c>
      <c r="B611" s="25" t="s">
        <v>2644</v>
      </c>
      <c r="C611" s="25" t="s">
        <v>2645</v>
      </c>
      <c r="D611" s="532" t="s">
        <v>2631</v>
      </c>
      <c r="E611" s="532" t="s">
        <v>2730</v>
      </c>
      <c r="F611" s="539" t="s">
        <v>2632</v>
      </c>
      <c r="G611" s="539" t="s">
        <v>2646</v>
      </c>
      <c r="H611" s="486">
        <v>2007.7</v>
      </c>
    </row>
    <row r="612" spans="1:8" s="235" customFormat="1" ht="36">
      <c r="A612" s="500"/>
      <c r="B612" s="25" t="s">
        <v>2647</v>
      </c>
      <c r="C612" s="25" t="s">
        <v>2614</v>
      </c>
      <c r="D612" s="532"/>
      <c r="E612" s="532"/>
      <c r="F612" s="539"/>
      <c r="G612" s="539"/>
      <c r="H612" s="486"/>
    </row>
    <row r="613" spans="1:8" s="235" customFormat="1" ht="24">
      <c r="A613" s="500"/>
      <c r="B613" s="25" t="s">
        <v>2648</v>
      </c>
      <c r="C613" s="25" t="s">
        <v>2649</v>
      </c>
      <c r="D613" s="532"/>
      <c r="E613" s="532"/>
      <c r="F613" s="539"/>
      <c r="G613" s="539"/>
      <c r="H613" s="486"/>
    </row>
    <row r="614" spans="1:8" s="235" customFormat="1" ht="20.25" customHeight="1">
      <c r="A614" s="500"/>
      <c r="B614" s="25" t="s">
        <v>2641</v>
      </c>
      <c r="C614" s="25" t="s">
        <v>2642</v>
      </c>
      <c r="D614" s="532"/>
      <c r="E614" s="532"/>
      <c r="F614" s="539"/>
      <c r="G614" s="539"/>
      <c r="H614" s="486"/>
    </row>
    <row r="615" spans="1:8" s="235" customFormat="1" ht="24">
      <c r="A615" s="500"/>
      <c r="B615" s="25" t="s">
        <v>2635</v>
      </c>
      <c r="C615" s="25" t="s">
        <v>2624</v>
      </c>
      <c r="D615" s="532"/>
      <c r="E615" s="532"/>
      <c r="F615" s="539"/>
      <c r="G615" s="539"/>
      <c r="H615" s="486"/>
    </row>
    <row r="616" spans="1:8" s="235" customFormat="1" ht="36">
      <c r="A616" s="500"/>
      <c r="B616" s="25" t="s">
        <v>2650</v>
      </c>
      <c r="C616" s="25" t="s">
        <v>2651</v>
      </c>
      <c r="D616" s="532"/>
      <c r="E616" s="532"/>
      <c r="F616" s="539"/>
      <c r="G616" s="539"/>
      <c r="H616" s="486"/>
    </row>
    <row r="617" spans="1:8" s="235" customFormat="1" ht="26.25" customHeight="1">
      <c r="A617" s="500"/>
      <c r="B617" s="25" t="s">
        <v>2652</v>
      </c>
      <c r="C617" s="25" t="s">
        <v>2653</v>
      </c>
      <c r="D617" s="532"/>
      <c r="E617" s="532"/>
      <c r="F617" s="539"/>
      <c r="G617" s="539"/>
      <c r="H617" s="486"/>
    </row>
    <row r="618" spans="1:8" s="235" customFormat="1" ht="24">
      <c r="A618" s="500" t="s">
        <v>2654</v>
      </c>
      <c r="B618" s="25" t="s">
        <v>2655</v>
      </c>
      <c r="C618" s="25" t="s">
        <v>2649</v>
      </c>
      <c r="D618" s="532" t="s">
        <v>2631</v>
      </c>
      <c r="E618" s="532" t="s">
        <v>2730</v>
      </c>
      <c r="F618" s="539" t="s">
        <v>2632</v>
      </c>
      <c r="G618" s="539" t="s">
        <v>2656</v>
      </c>
      <c r="H618" s="486">
        <v>2007.7</v>
      </c>
    </row>
    <row r="619" spans="1:8" s="235" customFormat="1" ht="36">
      <c r="A619" s="500"/>
      <c r="B619" s="25" t="s">
        <v>2647</v>
      </c>
      <c r="C619" s="25" t="s">
        <v>2614</v>
      </c>
      <c r="D619" s="532"/>
      <c r="E619" s="532"/>
      <c r="F619" s="539"/>
      <c r="G619" s="539"/>
      <c r="H619" s="486"/>
    </row>
    <row r="620" spans="1:8" s="235" customFormat="1" ht="24">
      <c r="A620" s="500"/>
      <c r="B620" s="25" t="s">
        <v>2657</v>
      </c>
      <c r="C620" s="25" t="s">
        <v>2658</v>
      </c>
      <c r="D620" s="532"/>
      <c r="E620" s="532"/>
      <c r="F620" s="539"/>
      <c r="G620" s="539"/>
      <c r="H620" s="486"/>
    </row>
    <row r="621" spans="1:8" s="235" customFormat="1" ht="24">
      <c r="A621" s="500"/>
      <c r="B621" s="25" t="s">
        <v>2659</v>
      </c>
      <c r="C621" s="25" t="s">
        <v>2649</v>
      </c>
      <c r="D621" s="532"/>
      <c r="E621" s="532"/>
      <c r="F621" s="539"/>
      <c r="G621" s="539"/>
      <c r="H621" s="486"/>
    </row>
    <row r="622" spans="1:8" s="235" customFormat="1" ht="24">
      <c r="A622" s="500"/>
      <c r="B622" s="25" t="s">
        <v>2634</v>
      </c>
      <c r="C622" s="25" t="s">
        <v>2622</v>
      </c>
      <c r="D622" s="532"/>
      <c r="E622" s="532"/>
      <c r="F622" s="539"/>
      <c r="G622" s="539"/>
      <c r="H622" s="486"/>
    </row>
    <row r="623" spans="1:8" s="235" customFormat="1" ht="48.75" customHeight="1">
      <c r="A623" s="500"/>
      <c r="B623" s="25" t="s">
        <v>2650</v>
      </c>
      <c r="C623" s="25" t="s">
        <v>2651</v>
      </c>
      <c r="D623" s="532"/>
      <c r="E623" s="532"/>
      <c r="F623" s="539"/>
      <c r="G623" s="539"/>
      <c r="H623" s="486"/>
    </row>
    <row r="624" spans="1:8" s="235" customFormat="1" ht="19.5" customHeight="1">
      <c r="A624" s="563" t="s">
        <v>2660</v>
      </c>
      <c r="B624" s="25" t="s">
        <v>2661</v>
      </c>
      <c r="C624" s="25" t="s">
        <v>2662</v>
      </c>
      <c r="D624" s="564" t="s">
        <v>2631</v>
      </c>
      <c r="E624" s="564" t="s">
        <v>2730</v>
      </c>
      <c r="F624" s="565" t="s">
        <v>2632</v>
      </c>
      <c r="G624" s="539" t="s">
        <v>2663</v>
      </c>
      <c r="H624" s="562">
        <v>2007.7</v>
      </c>
    </row>
    <row r="625" spans="1:8" s="235" customFormat="1" ht="24">
      <c r="A625" s="563"/>
      <c r="B625" s="25" t="s">
        <v>2634</v>
      </c>
      <c r="C625" s="25" t="s">
        <v>2622</v>
      </c>
      <c r="D625" s="564"/>
      <c r="E625" s="564"/>
      <c r="F625" s="565"/>
      <c r="G625" s="539"/>
      <c r="H625" s="562"/>
    </row>
    <row r="626" spans="1:8" s="235" customFormat="1" ht="36">
      <c r="A626" s="563"/>
      <c r="B626" s="25" t="s">
        <v>2647</v>
      </c>
      <c r="C626" s="25" t="s">
        <v>2614</v>
      </c>
      <c r="D626" s="564"/>
      <c r="E626" s="564"/>
      <c r="F626" s="565"/>
      <c r="G626" s="539"/>
      <c r="H626" s="562"/>
    </row>
    <row r="627" spans="1:8" s="235" customFormat="1" ht="24">
      <c r="A627" s="563"/>
      <c r="B627" s="25" t="s">
        <v>2648</v>
      </c>
      <c r="C627" s="25" t="s">
        <v>2649</v>
      </c>
      <c r="D627" s="564"/>
      <c r="E627" s="564"/>
      <c r="F627" s="565"/>
      <c r="G627" s="539"/>
      <c r="H627" s="562"/>
    </row>
    <row r="628" spans="1:8" s="235" customFormat="1" ht="24">
      <c r="A628" s="563"/>
      <c r="B628" s="25" t="s">
        <v>2657</v>
      </c>
      <c r="C628" s="25" t="s">
        <v>2658</v>
      </c>
      <c r="D628" s="564"/>
      <c r="E628" s="564"/>
      <c r="F628" s="565"/>
      <c r="G628" s="539"/>
      <c r="H628" s="562"/>
    </row>
    <row r="629" spans="1:8" s="235" customFormat="1" ht="24">
      <c r="A629" s="563"/>
      <c r="B629" s="25" t="s">
        <v>2659</v>
      </c>
      <c r="C629" s="25" t="s">
        <v>2649</v>
      </c>
      <c r="D629" s="564"/>
      <c r="E629" s="564"/>
      <c r="F629" s="565"/>
      <c r="G629" s="539"/>
      <c r="H629" s="562"/>
    </row>
    <row r="630" spans="1:8" s="235" customFormat="1" ht="51" customHeight="1">
      <c r="A630" s="563"/>
      <c r="B630" s="25" t="s">
        <v>2650</v>
      </c>
      <c r="C630" s="25" t="s">
        <v>2664</v>
      </c>
      <c r="D630" s="564"/>
      <c r="E630" s="564"/>
      <c r="F630" s="565"/>
      <c r="G630" s="539"/>
      <c r="H630" s="562"/>
    </row>
    <row r="631" spans="1:8" s="235" customFormat="1" ht="24">
      <c r="A631" s="563" t="s">
        <v>2665</v>
      </c>
      <c r="B631" s="25" t="s">
        <v>2666</v>
      </c>
      <c r="C631" s="25" t="s">
        <v>2667</v>
      </c>
      <c r="D631" s="564" t="s">
        <v>2631</v>
      </c>
      <c r="E631" s="564" t="s">
        <v>2730</v>
      </c>
      <c r="F631" s="539" t="s">
        <v>2632</v>
      </c>
      <c r="G631" s="539" t="s">
        <v>2668</v>
      </c>
      <c r="H631" s="562">
        <v>2007.7</v>
      </c>
    </row>
    <row r="632" spans="1:8" s="235" customFormat="1" ht="24">
      <c r="A632" s="563"/>
      <c r="B632" s="25" t="s">
        <v>2669</v>
      </c>
      <c r="C632" s="25" t="s">
        <v>2649</v>
      </c>
      <c r="D632" s="564"/>
      <c r="E632" s="564"/>
      <c r="F632" s="539"/>
      <c r="G632" s="539"/>
      <c r="H632" s="562"/>
    </row>
    <row r="633" spans="1:8" s="235" customFormat="1" ht="24">
      <c r="A633" s="563"/>
      <c r="B633" s="25" t="s">
        <v>2657</v>
      </c>
      <c r="C633" s="25" t="s">
        <v>2658</v>
      </c>
      <c r="D633" s="564"/>
      <c r="E633" s="564"/>
      <c r="F633" s="539"/>
      <c r="G633" s="539"/>
      <c r="H633" s="562"/>
    </row>
    <row r="634" spans="1:8" s="235" customFormat="1" ht="12">
      <c r="A634" s="563"/>
      <c r="B634" s="25" t="s">
        <v>2670</v>
      </c>
      <c r="C634" s="25" t="s">
        <v>2671</v>
      </c>
      <c r="D634" s="564"/>
      <c r="E634" s="564"/>
      <c r="F634" s="539"/>
      <c r="G634" s="539"/>
      <c r="H634" s="562"/>
    </row>
    <row r="635" spans="1:8" s="235" customFormat="1" ht="36">
      <c r="A635" s="563"/>
      <c r="B635" s="25" t="s">
        <v>2672</v>
      </c>
      <c r="C635" s="25" t="s">
        <v>2614</v>
      </c>
      <c r="D635" s="564"/>
      <c r="E635" s="564"/>
      <c r="F635" s="539"/>
      <c r="G635" s="539"/>
      <c r="H635" s="562"/>
    </row>
    <row r="636" spans="1:8" s="235" customFormat="1" ht="38.25" customHeight="1">
      <c r="A636" s="563"/>
      <c r="B636" s="25" t="s">
        <v>2673</v>
      </c>
      <c r="C636" s="25" t="s">
        <v>2674</v>
      </c>
      <c r="D636" s="564"/>
      <c r="E636" s="564"/>
      <c r="F636" s="539"/>
      <c r="G636" s="539"/>
      <c r="H636" s="562"/>
    </row>
    <row r="637" spans="1:8" s="235" customFormat="1" ht="24">
      <c r="A637" s="563" t="s">
        <v>2675</v>
      </c>
      <c r="B637" s="25" t="s">
        <v>2676</v>
      </c>
      <c r="C637" s="32" t="s">
        <v>2677</v>
      </c>
      <c r="D637" s="564" t="s">
        <v>2631</v>
      </c>
      <c r="E637" s="564" t="s">
        <v>2730</v>
      </c>
      <c r="F637" s="539" t="s">
        <v>2632</v>
      </c>
      <c r="G637" s="539" t="s">
        <v>2678</v>
      </c>
      <c r="H637" s="562">
        <v>2007.7</v>
      </c>
    </row>
    <row r="638" spans="1:8" s="235" customFormat="1" ht="40.5" customHeight="1">
      <c r="A638" s="563"/>
      <c r="B638" s="25" t="s">
        <v>2679</v>
      </c>
      <c r="C638" s="32" t="s">
        <v>2680</v>
      </c>
      <c r="D638" s="564"/>
      <c r="E638" s="564"/>
      <c r="F638" s="539"/>
      <c r="G638" s="539"/>
      <c r="H638" s="562"/>
    </row>
    <row r="639" spans="1:8" s="235" customFormat="1" ht="30.75" customHeight="1">
      <c r="A639" s="563"/>
      <c r="B639" s="25" t="s">
        <v>2681</v>
      </c>
      <c r="C639" s="32" t="s">
        <v>2682</v>
      </c>
      <c r="D639" s="564"/>
      <c r="E639" s="564"/>
      <c r="F639" s="539"/>
      <c r="G639" s="539"/>
      <c r="H639" s="562"/>
    </row>
    <row r="640" spans="1:8" s="235" customFormat="1" ht="65.25" customHeight="1">
      <c r="A640" s="563"/>
      <c r="B640" s="25" t="s">
        <v>2683</v>
      </c>
      <c r="C640" s="25" t="s">
        <v>2684</v>
      </c>
      <c r="D640" s="564"/>
      <c r="E640" s="564"/>
      <c r="F640" s="539"/>
      <c r="G640" s="539"/>
      <c r="H640" s="562"/>
    </row>
    <row r="641" spans="1:8" s="235" customFormat="1" ht="38.25" customHeight="1">
      <c r="A641" s="518" t="s">
        <v>2685</v>
      </c>
      <c r="B641" s="32" t="s">
        <v>2686</v>
      </c>
      <c r="C641" s="32" t="s">
        <v>2687</v>
      </c>
      <c r="D641" s="519" t="s">
        <v>285</v>
      </c>
      <c r="E641" s="519" t="s">
        <v>2611</v>
      </c>
      <c r="F641" s="520">
        <v>57</v>
      </c>
      <c r="G641" s="520">
        <v>35</v>
      </c>
      <c r="H641" s="508">
        <v>2007.8</v>
      </c>
    </row>
    <row r="642" spans="1:8" s="235" customFormat="1" ht="36">
      <c r="A642" s="518"/>
      <c r="B642" s="32" t="s">
        <v>286</v>
      </c>
      <c r="C642" s="32" t="s">
        <v>2680</v>
      </c>
      <c r="D642" s="519"/>
      <c r="E642" s="519"/>
      <c r="F642" s="520"/>
      <c r="G642" s="520"/>
      <c r="H642" s="508"/>
    </row>
    <row r="643" spans="1:8" s="235" customFormat="1" ht="50.25" customHeight="1">
      <c r="A643" s="518"/>
      <c r="B643" s="32" t="s">
        <v>287</v>
      </c>
      <c r="C643" s="32" t="s">
        <v>288</v>
      </c>
      <c r="D643" s="519"/>
      <c r="E643" s="519"/>
      <c r="F643" s="520"/>
      <c r="G643" s="520"/>
      <c r="H643" s="508"/>
    </row>
    <row r="644" spans="1:8" s="235" customFormat="1" ht="36">
      <c r="A644" s="518" t="s">
        <v>289</v>
      </c>
      <c r="B644" s="32" t="s">
        <v>286</v>
      </c>
      <c r="C644" s="32" t="s">
        <v>2680</v>
      </c>
      <c r="D644" s="519" t="s">
        <v>285</v>
      </c>
      <c r="E644" s="519" t="s">
        <v>2611</v>
      </c>
      <c r="F644" s="520">
        <v>57</v>
      </c>
      <c r="G644" s="520">
        <v>35</v>
      </c>
      <c r="H644" s="508">
        <v>2007.8</v>
      </c>
    </row>
    <row r="645" spans="1:8" s="235" customFormat="1" ht="36">
      <c r="A645" s="518"/>
      <c r="B645" s="32" t="s">
        <v>2686</v>
      </c>
      <c r="C645" s="32" t="s">
        <v>2687</v>
      </c>
      <c r="D645" s="519"/>
      <c r="E645" s="519"/>
      <c r="F645" s="520"/>
      <c r="G645" s="520"/>
      <c r="H645" s="508"/>
    </row>
    <row r="646" spans="1:8" s="235" customFormat="1" ht="36">
      <c r="A646" s="518"/>
      <c r="B646" s="32" t="s">
        <v>290</v>
      </c>
      <c r="C646" s="32" t="s">
        <v>2687</v>
      </c>
      <c r="D646" s="519"/>
      <c r="E646" s="519"/>
      <c r="F646" s="520"/>
      <c r="G646" s="520"/>
      <c r="H646" s="508"/>
    </row>
    <row r="647" spans="1:8" s="235" customFormat="1" ht="24">
      <c r="A647" s="518"/>
      <c r="B647" s="61" t="s">
        <v>291</v>
      </c>
      <c r="C647" s="32" t="s">
        <v>2682</v>
      </c>
      <c r="D647" s="519"/>
      <c r="E647" s="519"/>
      <c r="F647" s="520"/>
      <c r="G647" s="520"/>
      <c r="H647" s="508"/>
    </row>
    <row r="648" spans="1:8" s="235" customFormat="1" ht="24">
      <c r="A648" s="518"/>
      <c r="B648" s="32" t="s">
        <v>292</v>
      </c>
      <c r="C648" s="32" t="s">
        <v>2677</v>
      </c>
      <c r="D648" s="519"/>
      <c r="E648" s="519"/>
      <c r="F648" s="520"/>
      <c r="G648" s="520"/>
      <c r="H648" s="508"/>
    </row>
    <row r="649" spans="1:8" s="235" customFormat="1" ht="24">
      <c r="A649" s="518"/>
      <c r="B649" s="32" t="s">
        <v>293</v>
      </c>
      <c r="C649" s="32" t="s">
        <v>2677</v>
      </c>
      <c r="D649" s="519"/>
      <c r="E649" s="519"/>
      <c r="F649" s="520"/>
      <c r="G649" s="520"/>
      <c r="H649" s="508"/>
    </row>
    <row r="650" spans="1:8" s="235" customFormat="1" ht="36">
      <c r="A650" s="518"/>
      <c r="B650" s="32" t="s">
        <v>294</v>
      </c>
      <c r="C650" s="32" t="s">
        <v>295</v>
      </c>
      <c r="D650" s="519"/>
      <c r="E650" s="519"/>
      <c r="F650" s="520"/>
      <c r="G650" s="520"/>
      <c r="H650" s="508"/>
    </row>
    <row r="651" spans="1:8" s="235" customFormat="1" ht="32.25" customHeight="1">
      <c r="A651" s="518"/>
      <c r="B651" s="32" t="s">
        <v>296</v>
      </c>
      <c r="C651" s="32" t="s">
        <v>297</v>
      </c>
      <c r="D651" s="519"/>
      <c r="E651" s="519"/>
      <c r="F651" s="520"/>
      <c r="G651" s="520"/>
      <c r="H651" s="508"/>
    </row>
    <row r="652" spans="1:8" s="235" customFormat="1" ht="36">
      <c r="A652" s="518" t="s">
        <v>298</v>
      </c>
      <c r="B652" s="32" t="s">
        <v>286</v>
      </c>
      <c r="C652" s="32" t="s">
        <v>2680</v>
      </c>
      <c r="D652" s="519" t="s">
        <v>299</v>
      </c>
      <c r="E652" s="519" t="s">
        <v>2706</v>
      </c>
      <c r="F652" s="520" t="s">
        <v>300</v>
      </c>
      <c r="G652" s="520" t="s">
        <v>2633</v>
      </c>
      <c r="H652" s="508">
        <v>2007.8</v>
      </c>
    </row>
    <row r="653" spans="1:8" s="235" customFormat="1" ht="36">
      <c r="A653" s="518"/>
      <c r="B653" s="32" t="s">
        <v>301</v>
      </c>
      <c r="C653" s="32" t="s">
        <v>2687</v>
      </c>
      <c r="D653" s="519"/>
      <c r="E653" s="519"/>
      <c r="F653" s="520"/>
      <c r="G653" s="520"/>
      <c r="H653" s="508"/>
    </row>
    <row r="654" spans="1:8" s="235" customFormat="1" ht="24">
      <c r="A654" s="518"/>
      <c r="B654" s="61" t="s">
        <v>291</v>
      </c>
      <c r="C654" s="32" t="s">
        <v>2682</v>
      </c>
      <c r="D654" s="519"/>
      <c r="E654" s="519"/>
      <c r="F654" s="520"/>
      <c r="G654" s="520"/>
      <c r="H654" s="508"/>
    </row>
    <row r="655" spans="1:8" s="235" customFormat="1" ht="24">
      <c r="A655" s="518"/>
      <c r="B655" s="32" t="s">
        <v>292</v>
      </c>
      <c r="C655" s="32" t="s">
        <v>2677</v>
      </c>
      <c r="D655" s="519"/>
      <c r="E655" s="519"/>
      <c r="F655" s="520"/>
      <c r="G655" s="520"/>
      <c r="H655" s="508"/>
    </row>
    <row r="656" spans="1:8" s="235" customFormat="1" ht="24">
      <c r="A656" s="518"/>
      <c r="B656" s="32" t="s">
        <v>293</v>
      </c>
      <c r="C656" s="32" t="s">
        <v>2677</v>
      </c>
      <c r="D656" s="519"/>
      <c r="E656" s="519"/>
      <c r="F656" s="520"/>
      <c r="G656" s="520"/>
      <c r="H656" s="508"/>
    </row>
    <row r="657" spans="1:8" s="235" customFormat="1" ht="36">
      <c r="A657" s="518"/>
      <c r="B657" s="32" t="s">
        <v>294</v>
      </c>
      <c r="C657" s="32" t="s">
        <v>295</v>
      </c>
      <c r="D657" s="519"/>
      <c r="E657" s="519"/>
      <c r="F657" s="520"/>
      <c r="G657" s="520"/>
      <c r="H657" s="508"/>
    </row>
    <row r="658" spans="1:8" s="235" customFormat="1" ht="34.5" customHeight="1">
      <c r="A658" s="518"/>
      <c r="B658" s="32" t="s">
        <v>296</v>
      </c>
      <c r="C658" s="32" t="s">
        <v>297</v>
      </c>
      <c r="D658" s="519"/>
      <c r="E658" s="519"/>
      <c r="F658" s="520"/>
      <c r="G658" s="520"/>
      <c r="H658" s="508"/>
    </row>
    <row r="659" spans="1:8" s="235" customFormat="1" ht="36">
      <c r="A659" s="518" t="s">
        <v>302</v>
      </c>
      <c r="B659" s="32" t="s">
        <v>294</v>
      </c>
      <c r="C659" s="32" t="s">
        <v>295</v>
      </c>
      <c r="D659" s="519" t="s">
        <v>299</v>
      </c>
      <c r="E659" s="519" t="s">
        <v>2706</v>
      </c>
      <c r="F659" s="520" t="s">
        <v>300</v>
      </c>
      <c r="G659" s="520" t="s">
        <v>2646</v>
      </c>
      <c r="H659" s="508">
        <v>2007.8</v>
      </c>
    </row>
    <row r="660" spans="1:8" s="235" customFormat="1" ht="36">
      <c r="A660" s="518"/>
      <c r="B660" s="32" t="s">
        <v>303</v>
      </c>
      <c r="C660" s="32" t="s">
        <v>295</v>
      </c>
      <c r="D660" s="519"/>
      <c r="E660" s="519"/>
      <c r="F660" s="520"/>
      <c r="G660" s="520"/>
      <c r="H660" s="508"/>
    </row>
    <row r="661" spans="1:8" s="235" customFormat="1" ht="24">
      <c r="A661" s="518"/>
      <c r="B661" s="32" t="s">
        <v>293</v>
      </c>
      <c r="C661" s="32" t="s">
        <v>2677</v>
      </c>
      <c r="D661" s="519"/>
      <c r="E661" s="519"/>
      <c r="F661" s="520"/>
      <c r="G661" s="520"/>
      <c r="H661" s="508"/>
    </row>
    <row r="662" spans="1:8" s="235" customFormat="1" ht="36">
      <c r="A662" s="518"/>
      <c r="B662" s="32" t="s">
        <v>286</v>
      </c>
      <c r="C662" s="32" t="s">
        <v>2680</v>
      </c>
      <c r="D662" s="519"/>
      <c r="E662" s="519"/>
      <c r="F662" s="520"/>
      <c r="G662" s="520"/>
      <c r="H662" s="508"/>
    </row>
    <row r="663" spans="1:8" s="235" customFormat="1" ht="36">
      <c r="A663" s="518"/>
      <c r="B663" s="32" t="s">
        <v>304</v>
      </c>
      <c r="C663" s="32" t="s">
        <v>305</v>
      </c>
      <c r="D663" s="519"/>
      <c r="E663" s="519"/>
      <c r="F663" s="520"/>
      <c r="G663" s="520"/>
      <c r="H663" s="508"/>
    </row>
    <row r="664" spans="1:8" s="235" customFormat="1" ht="24">
      <c r="A664" s="518"/>
      <c r="B664" s="32" t="s">
        <v>306</v>
      </c>
      <c r="C664" s="32" t="s">
        <v>1639</v>
      </c>
      <c r="D664" s="519"/>
      <c r="E664" s="519"/>
      <c r="F664" s="520"/>
      <c r="G664" s="520"/>
      <c r="H664" s="508"/>
    </row>
    <row r="665" spans="1:8" s="235" customFormat="1" ht="39.75" customHeight="1">
      <c r="A665" s="518"/>
      <c r="B665" s="32" t="s">
        <v>1640</v>
      </c>
      <c r="C665" s="32" t="s">
        <v>1639</v>
      </c>
      <c r="D665" s="519"/>
      <c r="E665" s="519"/>
      <c r="F665" s="520"/>
      <c r="G665" s="520"/>
      <c r="H665" s="508"/>
    </row>
    <row r="666" spans="1:8" s="235" customFormat="1" ht="24">
      <c r="A666" s="518" t="s">
        <v>1641</v>
      </c>
      <c r="B666" s="32" t="s">
        <v>306</v>
      </c>
      <c r="C666" s="32" t="s">
        <v>1639</v>
      </c>
      <c r="D666" s="519" t="s">
        <v>299</v>
      </c>
      <c r="E666" s="519" t="s">
        <v>2706</v>
      </c>
      <c r="F666" s="520" t="s">
        <v>300</v>
      </c>
      <c r="G666" s="520" t="s">
        <v>2656</v>
      </c>
      <c r="H666" s="508">
        <v>2007.8</v>
      </c>
    </row>
    <row r="667" spans="1:8" s="235" customFormat="1" ht="24">
      <c r="A667" s="518"/>
      <c r="B667" s="32" t="s">
        <v>1642</v>
      </c>
      <c r="C667" s="32" t="s">
        <v>1639</v>
      </c>
      <c r="D667" s="519"/>
      <c r="E667" s="519"/>
      <c r="F667" s="520"/>
      <c r="G667" s="520"/>
      <c r="H667" s="508"/>
    </row>
    <row r="668" spans="1:8" s="235" customFormat="1" ht="36">
      <c r="A668" s="518"/>
      <c r="B668" s="32" t="s">
        <v>286</v>
      </c>
      <c r="C668" s="32" t="s">
        <v>2680</v>
      </c>
      <c r="D668" s="519"/>
      <c r="E668" s="519"/>
      <c r="F668" s="520"/>
      <c r="G668" s="520"/>
      <c r="H668" s="508"/>
    </row>
    <row r="669" spans="1:8" s="235" customFormat="1" ht="24">
      <c r="A669" s="518"/>
      <c r="B669" s="61" t="s">
        <v>291</v>
      </c>
      <c r="C669" s="32" t="s">
        <v>2682</v>
      </c>
      <c r="D669" s="519"/>
      <c r="E669" s="519"/>
      <c r="F669" s="520"/>
      <c r="G669" s="520"/>
      <c r="H669" s="508"/>
    </row>
    <row r="670" spans="1:8" s="235" customFormat="1" ht="24">
      <c r="A670" s="518"/>
      <c r="B670" s="32" t="s">
        <v>1643</v>
      </c>
      <c r="C670" s="32" t="s">
        <v>1644</v>
      </c>
      <c r="D670" s="519"/>
      <c r="E670" s="519"/>
      <c r="F670" s="520"/>
      <c r="G670" s="520"/>
      <c r="H670" s="508"/>
    </row>
    <row r="671" spans="1:8" s="235" customFormat="1" ht="48.75" customHeight="1">
      <c r="A671" s="518"/>
      <c r="B671" s="32" t="s">
        <v>304</v>
      </c>
      <c r="C671" s="32" t="s">
        <v>305</v>
      </c>
      <c r="D671" s="519"/>
      <c r="E671" s="519"/>
      <c r="F671" s="520"/>
      <c r="G671" s="520"/>
      <c r="H671" s="508"/>
    </row>
    <row r="672" spans="1:8" s="235" customFormat="1" ht="48">
      <c r="A672" s="518" t="s">
        <v>1645</v>
      </c>
      <c r="B672" s="32" t="s">
        <v>1646</v>
      </c>
      <c r="C672" s="32" t="s">
        <v>1647</v>
      </c>
      <c r="D672" s="519" t="s">
        <v>299</v>
      </c>
      <c r="E672" s="519" t="s">
        <v>2706</v>
      </c>
      <c r="F672" s="520" t="s">
        <v>300</v>
      </c>
      <c r="G672" s="520" t="s">
        <v>2663</v>
      </c>
      <c r="H672" s="508">
        <v>2007.8</v>
      </c>
    </row>
    <row r="673" spans="1:8" s="235" customFormat="1" ht="24">
      <c r="A673" s="518"/>
      <c r="B673" s="32" t="s">
        <v>306</v>
      </c>
      <c r="C673" s="32" t="s">
        <v>1639</v>
      </c>
      <c r="D673" s="519"/>
      <c r="E673" s="519"/>
      <c r="F673" s="520"/>
      <c r="G673" s="520"/>
      <c r="H673" s="508"/>
    </row>
    <row r="674" spans="1:8" s="235" customFormat="1" ht="24">
      <c r="A674" s="518"/>
      <c r="B674" s="32" t="s">
        <v>1642</v>
      </c>
      <c r="C674" s="32" t="s">
        <v>1639</v>
      </c>
      <c r="D674" s="519"/>
      <c r="E674" s="519"/>
      <c r="F674" s="520"/>
      <c r="G674" s="520"/>
      <c r="H674" s="508"/>
    </row>
    <row r="675" spans="1:8" s="235" customFormat="1" ht="24">
      <c r="A675" s="518"/>
      <c r="B675" s="61" t="s">
        <v>291</v>
      </c>
      <c r="C675" s="32" t="s">
        <v>2682</v>
      </c>
      <c r="D675" s="519"/>
      <c r="E675" s="519"/>
      <c r="F675" s="520"/>
      <c r="G675" s="520"/>
      <c r="H675" s="508"/>
    </row>
    <row r="676" spans="1:8" s="235" customFormat="1" ht="24">
      <c r="A676" s="518"/>
      <c r="B676" s="32" t="s">
        <v>1643</v>
      </c>
      <c r="C676" s="32" t="s">
        <v>1644</v>
      </c>
      <c r="D676" s="519"/>
      <c r="E676" s="519"/>
      <c r="F676" s="520"/>
      <c r="G676" s="520"/>
      <c r="H676" s="508"/>
    </row>
    <row r="677" spans="1:8" s="235" customFormat="1" ht="36">
      <c r="A677" s="518"/>
      <c r="B677" s="32" t="s">
        <v>304</v>
      </c>
      <c r="C677" s="32" t="s">
        <v>305</v>
      </c>
      <c r="D677" s="519"/>
      <c r="E677" s="519"/>
      <c r="F677" s="520"/>
      <c r="G677" s="520"/>
      <c r="H677" s="508"/>
    </row>
    <row r="678" spans="1:8" s="235" customFormat="1" ht="48.75" customHeight="1">
      <c r="A678" s="518"/>
      <c r="B678" s="32" t="s">
        <v>286</v>
      </c>
      <c r="C678" s="32" t="s">
        <v>2680</v>
      </c>
      <c r="D678" s="519"/>
      <c r="E678" s="519"/>
      <c r="F678" s="520"/>
      <c r="G678" s="520"/>
      <c r="H678" s="508"/>
    </row>
    <row r="679" spans="1:8" s="235" customFormat="1" ht="24">
      <c r="A679" s="518" t="s">
        <v>1648</v>
      </c>
      <c r="B679" s="32" t="s">
        <v>1649</v>
      </c>
      <c r="C679" s="32" t="s">
        <v>1650</v>
      </c>
      <c r="D679" s="519" t="s">
        <v>299</v>
      </c>
      <c r="E679" s="519" t="s">
        <v>2706</v>
      </c>
      <c r="F679" s="520" t="s">
        <v>300</v>
      </c>
      <c r="G679" s="520" t="s">
        <v>2668</v>
      </c>
      <c r="H679" s="508">
        <v>2007.8</v>
      </c>
    </row>
    <row r="680" spans="1:8" s="235" customFormat="1" ht="24">
      <c r="A680" s="518"/>
      <c r="B680" s="32" t="s">
        <v>1651</v>
      </c>
      <c r="C680" s="32" t="s">
        <v>1650</v>
      </c>
      <c r="D680" s="519"/>
      <c r="E680" s="519"/>
      <c r="F680" s="520"/>
      <c r="G680" s="520"/>
      <c r="H680" s="508"/>
    </row>
    <row r="681" spans="1:8" s="235" customFormat="1" ht="38.25" customHeight="1">
      <c r="A681" s="518"/>
      <c r="B681" s="32" t="s">
        <v>1642</v>
      </c>
      <c r="C681" s="32" t="s">
        <v>1639</v>
      </c>
      <c r="D681" s="519"/>
      <c r="E681" s="519"/>
      <c r="F681" s="520"/>
      <c r="G681" s="520"/>
      <c r="H681" s="508"/>
    </row>
    <row r="682" spans="1:8" s="235" customFormat="1" ht="36">
      <c r="A682" s="518"/>
      <c r="B682" s="32" t="s">
        <v>286</v>
      </c>
      <c r="C682" s="32" t="s">
        <v>2680</v>
      </c>
      <c r="D682" s="519"/>
      <c r="E682" s="519"/>
      <c r="F682" s="520"/>
      <c r="G682" s="520"/>
      <c r="H682" s="508"/>
    </row>
    <row r="683" spans="1:8" s="235" customFormat="1" ht="24">
      <c r="A683" s="518"/>
      <c r="B683" s="32" t="s">
        <v>1643</v>
      </c>
      <c r="C683" s="32" t="s">
        <v>1644</v>
      </c>
      <c r="D683" s="519"/>
      <c r="E683" s="519"/>
      <c r="F683" s="520"/>
      <c r="G683" s="520"/>
      <c r="H683" s="508"/>
    </row>
    <row r="684" spans="1:8" s="235" customFormat="1" ht="40.5" customHeight="1">
      <c r="A684" s="518"/>
      <c r="B684" s="32" t="s">
        <v>1652</v>
      </c>
      <c r="C684" s="32" t="s">
        <v>1653</v>
      </c>
      <c r="D684" s="519"/>
      <c r="E684" s="519"/>
      <c r="F684" s="520"/>
      <c r="G684" s="520"/>
      <c r="H684" s="508"/>
    </row>
    <row r="685" spans="1:8" s="235" customFormat="1" ht="24">
      <c r="A685" s="518" t="s">
        <v>1654</v>
      </c>
      <c r="B685" s="32" t="s">
        <v>293</v>
      </c>
      <c r="C685" s="32" t="s">
        <v>2677</v>
      </c>
      <c r="D685" s="519" t="s">
        <v>299</v>
      </c>
      <c r="E685" s="519" t="s">
        <v>2706</v>
      </c>
      <c r="F685" s="520" t="s">
        <v>300</v>
      </c>
      <c r="G685" s="520" t="s">
        <v>2678</v>
      </c>
      <c r="H685" s="508">
        <v>2007.8</v>
      </c>
    </row>
    <row r="686" spans="1:8" s="235" customFormat="1" ht="24">
      <c r="A686" s="518"/>
      <c r="B686" s="61" t="s">
        <v>291</v>
      </c>
      <c r="C686" s="32" t="s">
        <v>2682</v>
      </c>
      <c r="D686" s="519"/>
      <c r="E686" s="519"/>
      <c r="F686" s="520"/>
      <c r="G686" s="520"/>
      <c r="H686" s="508"/>
    </row>
    <row r="687" spans="1:8" s="235" customFormat="1" ht="36">
      <c r="A687" s="518"/>
      <c r="B687" s="32" t="s">
        <v>286</v>
      </c>
      <c r="C687" s="32" t="s">
        <v>2680</v>
      </c>
      <c r="D687" s="519"/>
      <c r="E687" s="519"/>
      <c r="F687" s="520"/>
      <c r="G687" s="520"/>
      <c r="H687" s="508"/>
    </row>
    <row r="688" spans="1:8" s="235" customFormat="1" ht="64.5" customHeight="1">
      <c r="A688" s="518"/>
      <c r="B688" s="32" t="s">
        <v>1655</v>
      </c>
      <c r="C688" s="32" t="s">
        <v>1656</v>
      </c>
      <c r="D688" s="519"/>
      <c r="E688" s="519"/>
      <c r="F688" s="520"/>
      <c r="G688" s="520"/>
      <c r="H688" s="508"/>
    </row>
    <row r="689" spans="1:8" s="235" customFormat="1" ht="24">
      <c r="A689" s="518" t="s">
        <v>1657</v>
      </c>
      <c r="B689" s="32" t="s">
        <v>1643</v>
      </c>
      <c r="C689" s="32" t="s">
        <v>1644</v>
      </c>
      <c r="D689" s="519" t="s">
        <v>1658</v>
      </c>
      <c r="E689" s="519" t="s">
        <v>1659</v>
      </c>
      <c r="F689" s="520"/>
      <c r="G689" s="520" t="s">
        <v>1660</v>
      </c>
      <c r="H689" s="508">
        <v>2007.11</v>
      </c>
    </row>
    <row r="690" spans="1:8" s="235" customFormat="1" ht="24">
      <c r="A690" s="518"/>
      <c r="B690" s="32" t="s">
        <v>1642</v>
      </c>
      <c r="C690" s="32" t="s">
        <v>1639</v>
      </c>
      <c r="D690" s="519"/>
      <c r="E690" s="519"/>
      <c r="F690" s="520"/>
      <c r="G690" s="520"/>
      <c r="H690" s="508"/>
    </row>
    <row r="691" spans="1:8" s="235" customFormat="1" ht="36">
      <c r="A691" s="518"/>
      <c r="B691" s="32" t="s">
        <v>286</v>
      </c>
      <c r="C691" s="32" t="s">
        <v>2680</v>
      </c>
      <c r="D691" s="519"/>
      <c r="E691" s="519"/>
      <c r="F691" s="520"/>
      <c r="G691" s="520"/>
      <c r="H691" s="508"/>
    </row>
    <row r="692" spans="1:8" s="235" customFormat="1" ht="39" customHeight="1">
      <c r="A692" s="518"/>
      <c r="B692" s="61" t="s">
        <v>291</v>
      </c>
      <c r="C692" s="32" t="s">
        <v>2682</v>
      </c>
      <c r="D692" s="519"/>
      <c r="E692" s="519"/>
      <c r="F692" s="520"/>
      <c r="G692" s="520"/>
      <c r="H692" s="508"/>
    </row>
    <row r="693" spans="1:8" s="235" customFormat="1" ht="36">
      <c r="A693" s="518" t="s">
        <v>1661</v>
      </c>
      <c r="B693" s="32" t="s">
        <v>286</v>
      </c>
      <c r="C693" s="32" t="s">
        <v>2680</v>
      </c>
      <c r="D693" s="519" t="s">
        <v>1658</v>
      </c>
      <c r="E693" s="519" t="s">
        <v>1659</v>
      </c>
      <c r="F693" s="520"/>
      <c r="G693" s="520" t="s">
        <v>1662</v>
      </c>
      <c r="H693" s="508">
        <v>2007.11</v>
      </c>
    </row>
    <row r="694" spans="1:8" s="235" customFormat="1" ht="36">
      <c r="A694" s="518"/>
      <c r="B694" s="25" t="s">
        <v>1663</v>
      </c>
      <c r="C694" s="32" t="s">
        <v>1664</v>
      </c>
      <c r="D694" s="519"/>
      <c r="E694" s="519"/>
      <c r="F694" s="520"/>
      <c r="G694" s="520"/>
      <c r="H694" s="508"/>
    </row>
    <row r="695" spans="1:8" s="235" customFormat="1" ht="36">
      <c r="A695" s="518"/>
      <c r="B695" s="32" t="s">
        <v>294</v>
      </c>
      <c r="C695" s="32" t="s">
        <v>295</v>
      </c>
      <c r="D695" s="519"/>
      <c r="E695" s="519"/>
      <c r="F695" s="520"/>
      <c r="G695" s="520"/>
      <c r="H695" s="508"/>
    </row>
    <row r="696" spans="1:8" s="235" customFormat="1" ht="24">
      <c r="A696" s="518"/>
      <c r="B696" s="32" t="s">
        <v>1643</v>
      </c>
      <c r="C696" s="32" t="s">
        <v>1644</v>
      </c>
      <c r="D696" s="519"/>
      <c r="E696" s="519"/>
      <c r="F696" s="520"/>
      <c r="G696" s="520"/>
      <c r="H696" s="508"/>
    </row>
    <row r="697" spans="1:8" s="235" customFormat="1" ht="37.5" customHeight="1">
      <c r="A697" s="518"/>
      <c r="B697" s="32" t="s">
        <v>306</v>
      </c>
      <c r="C697" s="32" t="s">
        <v>1639</v>
      </c>
      <c r="D697" s="519"/>
      <c r="E697" s="519"/>
      <c r="F697" s="520"/>
      <c r="G697" s="520"/>
      <c r="H697" s="508"/>
    </row>
    <row r="698" spans="1:8" s="235" customFormat="1" ht="24">
      <c r="A698" s="518" t="s">
        <v>1665</v>
      </c>
      <c r="B698" s="32" t="s">
        <v>1649</v>
      </c>
      <c r="C698" s="32" t="s">
        <v>1650</v>
      </c>
      <c r="D698" s="519" t="s">
        <v>1658</v>
      </c>
      <c r="E698" s="519" t="s">
        <v>1659</v>
      </c>
      <c r="F698" s="520"/>
      <c r="G698" s="520" t="s">
        <v>1666</v>
      </c>
      <c r="H698" s="508">
        <v>2007.11</v>
      </c>
    </row>
    <row r="699" spans="1:8" s="235" customFormat="1" ht="24">
      <c r="A699" s="518"/>
      <c r="B699" s="32" t="s">
        <v>1642</v>
      </c>
      <c r="C699" s="32" t="s">
        <v>1639</v>
      </c>
      <c r="D699" s="519"/>
      <c r="E699" s="519"/>
      <c r="F699" s="520"/>
      <c r="G699" s="520"/>
      <c r="H699" s="508"/>
    </row>
    <row r="700" spans="1:8" s="235" customFormat="1" ht="38.25" customHeight="1">
      <c r="A700" s="518"/>
      <c r="B700" s="32" t="s">
        <v>286</v>
      </c>
      <c r="C700" s="32" t="s">
        <v>2680</v>
      </c>
      <c r="D700" s="519"/>
      <c r="E700" s="519"/>
      <c r="F700" s="520"/>
      <c r="G700" s="520"/>
      <c r="H700" s="508"/>
    </row>
    <row r="701" spans="1:8" s="235" customFormat="1" ht="24">
      <c r="A701" s="518"/>
      <c r="B701" s="32" t="s">
        <v>1643</v>
      </c>
      <c r="C701" s="32" t="s">
        <v>1644</v>
      </c>
      <c r="D701" s="519"/>
      <c r="E701" s="519"/>
      <c r="F701" s="520"/>
      <c r="G701" s="520"/>
      <c r="H701" s="508"/>
    </row>
    <row r="702" spans="1:8" s="235" customFormat="1" ht="39" customHeight="1">
      <c r="A702" s="518"/>
      <c r="B702" s="32" t="s">
        <v>1652</v>
      </c>
      <c r="C702" s="32" t="s">
        <v>1653</v>
      </c>
      <c r="D702" s="519"/>
      <c r="E702" s="519"/>
      <c r="F702" s="520"/>
      <c r="G702" s="520"/>
      <c r="H702" s="508"/>
    </row>
    <row r="703" spans="1:8" s="235" customFormat="1" ht="36">
      <c r="A703" s="518" t="s">
        <v>1667</v>
      </c>
      <c r="B703" s="32" t="s">
        <v>286</v>
      </c>
      <c r="C703" s="32" t="s">
        <v>2680</v>
      </c>
      <c r="D703" s="519" t="s">
        <v>1668</v>
      </c>
      <c r="E703" s="519" t="s">
        <v>2611</v>
      </c>
      <c r="F703" s="520">
        <v>58</v>
      </c>
      <c r="G703" s="520" t="s">
        <v>1669</v>
      </c>
      <c r="H703" s="508">
        <v>2008.3</v>
      </c>
    </row>
    <row r="704" spans="1:8" s="235" customFormat="1" ht="36">
      <c r="A704" s="518"/>
      <c r="B704" s="32" t="s">
        <v>294</v>
      </c>
      <c r="C704" s="32" t="s">
        <v>295</v>
      </c>
      <c r="D704" s="519"/>
      <c r="E704" s="519"/>
      <c r="F704" s="520"/>
      <c r="G704" s="520"/>
      <c r="H704" s="508"/>
    </row>
    <row r="705" spans="1:8" s="235" customFormat="1" ht="36">
      <c r="A705" s="518"/>
      <c r="B705" s="32" t="s">
        <v>303</v>
      </c>
      <c r="C705" s="32" t="s">
        <v>295</v>
      </c>
      <c r="D705" s="519"/>
      <c r="E705" s="519"/>
      <c r="F705" s="520"/>
      <c r="G705" s="520"/>
      <c r="H705" s="508"/>
    </row>
    <row r="706" spans="1:8" s="235" customFormat="1" ht="24">
      <c r="A706" s="518"/>
      <c r="B706" s="32" t="s">
        <v>1643</v>
      </c>
      <c r="C706" s="32" t="s">
        <v>1644</v>
      </c>
      <c r="D706" s="519"/>
      <c r="E706" s="519"/>
      <c r="F706" s="520"/>
      <c r="G706" s="520"/>
      <c r="H706" s="508"/>
    </row>
    <row r="707" spans="1:8" s="235" customFormat="1" ht="24">
      <c r="A707" s="518"/>
      <c r="B707" s="32" t="s">
        <v>293</v>
      </c>
      <c r="C707" s="32" t="s">
        <v>2677</v>
      </c>
      <c r="D707" s="519"/>
      <c r="E707" s="519"/>
      <c r="F707" s="520"/>
      <c r="G707" s="520"/>
      <c r="H707" s="508"/>
    </row>
    <row r="708" spans="1:8" s="235" customFormat="1" ht="37.5" customHeight="1">
      <c r="A708" s="518"/>
      <c r="B708" s="32" t="s">
        <v>306</v>
      </c>
      <c r="C708" s="32" t="s">
        <v>1639</v>
      </c>
      <c r="D708" s="519"/>
      <c r="E708" s="519"/>
      <c r="F708" s="520"/>
      <c r="G708" s="520"/>
      <c r="H708" s="508"/>
    </row>
    <row r="709" spans="1:8" s="235" customFormat="1" ht="24">
      <c r="A709" s="518" t="s">
        <v>1670</v>
      </c>
      <c r="B709" s="32" t="s">
        <v>293</v>
      </c>
      <c r="C709" s="32" t="s">
        <v>2677</v>
      </c>
      <c r="D709" s="519" t="s">
        <v>1668</v>
      </c>
      <c r="E709" s="519" t="s">
        <v>2611</v>
      </c>
      <c r="F709" s="520">
        <v>58</v>
      </c>
      <c r="G709" s="520" t="s">
        <v>1671</v>
      </c>
      <c r="H709" s="508">
        <v>2008.3</v>
      </c>
    </row>
    <row r="710" spans="1:8" s="235" customFormat="1" ht="24">
      <c r="A710" s="518"/>
      <c r="B710" s="61" t="s">
        <v>291</v>
      </c>
      <c r="C710" s="32" t="s">
        <v>2682</v>
      </c>
      <c r="D710" s="519"/>
      <c r="E710" s="519"/>
      <c r="F710" s="520"/>
      <c r="G710" s="520"/>
      <c r="H710" s="508"/>
    </row>
    <row r="711" spans="1:8" s="235" customFormat="1" ht="36">
      <c r="A711" s="518"/>
      <c r="B711" s="32" t="s">
        <v>286</v>
      </c>
      <c r="C711" s="32" t="s">
        <v>2680</v>
      </c>
      <c r="D711" s="519"/>
      <c r="E711" s="519"/>
      <c r="F711" s="520"/>
      <c r="G711" s="520"/>
      <c r="H711" s="508"/>
    </row>
    <row r="712" spans="1:8" s="235" customFormat="1" ht="62.25" customHeight="1">
      <c r="A712" s="518"/>
      <c r="B712" s="32" t="s">
        <v>1655</v>
      </c>
      <c r="C712" s="32" t="s">
        <v>1656</v>
      </c>
      <c r="D712" s="519"/>
      <c r="E712" s="519"/>
      <c r="F712" s="520"/>
      <c r="G712" s="520"/>
      <c r="H712" s="508"/>
    </row>
    <row r="713" spans="1:8" s="235" customFormat="1" ht="36">
      <c r="A713" s="474" t="s">
        <v>1672</v>
      </c>
      <c r="B713" s="38" t="s">
        <v>1673</v>
      </c>
      <c r="C713" s="110" t="s">
        <v>2680</v>
      </c>
      <c r="D713" s="542" t="s">
        <v>1674</v>
      </c>
      <c r="E713" s="542" t="s">
        <v>2706</v>
      </c>
      <c r="F713" s="566"/>
      <c r="G713" s="566" t="s">
        <v>1675</v>
      </c>
      <c r="H713" s="567">
        <v>2007.8</v>
      </c>
    </row>
    <row r="714" spans="1:8" s="235" customFormat="1" ht="24">
      <c r="A714" s="474"/>
      <c r="B714" s="38" t="s">
        <v>1676</v>
      </c>
      <c r="C714" s="110" t="s">
        <v>1213</v>
      </c>
      <c r="D714" s="542"/>
      <c r="E714" s="542"/>
      <c r="F714" s="566"/>
      <c r="G714" s="566"/>
      <c r="H714" s="567"/>
    </row>
    <row r="715" spans="1:8" s="235" customFormat="1" ht="37.5" customHeight="1">
      <c r="A715" s="474"/>
      <c r="B715" s="38" t="s">
        <v>1677</v>
      </c>
      <c r="C715" s="110" t="s">
        <v>1678</v>
      </c>
      <c r="D715" s="542"/>
      <c r="E715" s="542"/>
      <c r="F715" s="566"/>
      <c r="G715" s="566"/>
      <c r="H715" s="567"/>
    </row>
    <row r="716" spans="1:8" s="235" customFormat="1" ht="12" customHeight="1">
      <c r="A716" s="474" t="s">
        <v>1679</v>
      </c>
      <c r="B716" s="38" t="s">
        <v>1680</v>
      </c>
      <c r="C716" s="110" t="s">
        <v>1681</v>
      </c>
      <c r="D716" s="542" t="s">
        <v>1674</v>
      </c>
      <c r="E716" s="542" t="s">
        <v>2706</v>
      </c>
      <c r="F716" s="566"/>
      <c r="G716" s="566" t="s">
        <v>1682</v>
      </c>
      <c r="H716" s="567">
        <v>2007.8</v>
      </c>
    </row>
    <row r="717" spans="1:8" s="235" customFormat="1" ht="12" customHeight="1">
      <c r="A717" s="474"/>
      <c r="B717" s="38" t="s">
        <v>1683</v>
      </c>
      <c r="C717" s="110" t="s">
        <v>1684</v>
      </c>
      <c r="D717" s="542"/>
      <c r="E717" s="542"/>
      <c r="F717" s="566"/>
      <c r="G717" s="566"/>
      <c r="H717" s="567"/>
    </row>
    <row r="718" spans="1:8" s="235" customFormat="1" ht="12" customHeight="1">
      <c r="A718" s="474"/>
      <c r="B718" s="38" t="s">
        <v>1685</v>
      </c>
      <c r="C718" s="133" t="s">
        <v>1686</v>
      </c>
      <c r="D718" s="542"/>
      <c r="E718" s="542"/>
      <c r="F718" s="566"/>
      <c r="G718" s="566"/>
      <c r="H718" s="567"/>
    </row>
    <row r="719" spans="1:8" s="235" customFormat="1" ht="12" customHeight="1">
      <c r="A719" s="474"/>
      <c r="B719" s="38" t="s">
        <v>1687</v>
      </c>
      <c r="C719" s="110" t="s">
        <v>1688</v>
      </c>
      <c r="D719" s="542"/>
      <c r="E719" s="542"/>
      <c r="F719" s="566"/>
      <c r="G719" s="566"/>
      <c r="H719" s="567"/>
    </row>
    <row r="720" spans="1:8" s="235" customFormat="1" ht="51" customHeight="1">
      <c r="A720" s="474"/>
      <c r="B720" s="38" t="s">
        <v>1673</v>
      </c>
      <c r="C720" s="110" t="s">
        <v>2680</v>
      </c>
      <c r="D720" s="542"/>
      <c r="E720" s="542"/>
      <c r="F720" s="566"/>
      <c r="G720" s="566"/>
      <c r="H720" s="567"/>
    </row>
    <row r="721" spans="1:8" s="235" customFormat="1" ht="24">
      <c r="A721" s="507" t="s">
        <v>1689</v>
      </c>
      <c r="B721" s="32" t="s">
        <v>1690</v>
      </c>
      <c r="C721" s="32" t="s">
        <v>1691</v>
      </c>
      <c r="D721" s="519" t="s">
        <v>1693</v>
      </c>
      <c r="E721" s="519" t="s">
        <v>1695</v>
      </c>
      <c r="F721" s="512"/>
      <c r="G721" s="520" t="s">
        <v>1696</v>
      </c>
      <c r="H721" s="514">
        <v>2007.6</v>
      </c>
    </row>
    <row r="722" spans="1:8" s="235" customFormat="1" ht="12">
      <c r="A722" s="507"/>
      <c r="B722" s="32" t="s">
        <v>1697</v>
      </c>
      <c r="C722" s="32" t="s">
        <v>1698</v>
      </c>
      <c r="D722" s="519"/>
      <c r="E722" s="519"/>
      <c r="F722" s="512"/>
      <c r="G722" s="520"/>
      <c r="H722" s="514"/>
    </row>
    <row r="723" spans="1:8" s="235" customFormat="1" ht="12">
      <c r="A723" s="507"/>
      <c r="B723" s="32" t="s">
        <v>1699</v>
      </c>
      <c r="C723" s="32" t="s">
        <v>1698</v>
      </c>
      <c r="D723" s="519"/>
      <c r="E723" s="519"/>
      <c r="F723" s="512"/>
      <c r="G723" s="520"/>
      <c r="H723" s="514"/>
    </row>
    <row r="724" spans="1:8" s="235" customFormat="1" ht="12">
      <c r="A724" s="507"/>
      <c r="B724" s="32" t="s">
        <v>1700</v>
      </c>
      <c r="C724" s="32" t="s">
        <v>1701</v>
      </c>
      <c r="D724" s="519"/>
      <c r="E724" s="519"/>
      <c r="F724" s="512"/>
      <c r="G724" s="520"/>
      <c r="H724" s="514"/>
    </row>
    <row r="725" spans="1:8" s="235" customFormat="1" ht="27.75" customHeight="1">
      <c r="A725" s="507"/>
      <c r="B725" s="32" t="s">
        <v>1702</v>
      </c>
      <c r="C725" s="32" t="s">
        <v>1703</v>
      </c>
      <c r="D725" s="519"/>
      <c r="E725" s="519"/>
      <c r="F725" s="512"/>
      <c r="G725" s="520"/>
      <c r="H725" s="514"/>
    </row>
    <row r="726" spans="1:8" s="235" customFormat="1" ht="12">
      <c r="A726" s="507" t="s">
        <v>1704</v>
      </c>
      <c r="B726" s="32" t="s">
        <v>1702</v>
      </c>
      <c r="C726" s="32" t="s">
        <v>1703</v>
      </c>
      <c r="D726" s="519" t="s">
        <v>1693</v>
      </c>
      <c r="E726" s="519" t="s">
        <v>1705</v>
      </c>
      <c r="F726" s="512"/>
      <c r="G726" s="520" t="s">
        <v>1706</v>
      </c>
      <c r="H726" s="514">
        <v>2007.6</v>
      </c>
    </row>
    <row r="727" spans="1:8" s="235" customFormat="1" ht="12">
      <c r="A727" s="507"/>
      <c r="B727" s="32" t="s">
        <v>1697</v>
      </c>
      <c r="C727" s="32" t="s">
        <v>1698</v>
      </c>
      <c r="D727" s="519"/>
      <c r="E727" s="519"/>
      <c r="F727" s="512"/>
      <c r="G727" s="520"/>
      <c r="H727" s="514"/>
    </row>
    <row r="728" spans="1:8" s="235" customFormat="1" ht="36.75" customHeight="1">
      <c r="A728" s="507"/>
      <c r="B728" s="32" t="s">
        <v>1690</v>
      </c>
      <c r="C728" s="32" t="s">
        <v>1691</v>
      </c>
      <c r="D728" s="519"/>
      <c r="E728" s="519"/>
      <c r="F728" s="512"/>
      <c r="G728" s="520"/>
      <c r="H728" s="514"/>
    </row>
    <row r="729" spans="1:8" s="235" customFormat="1" ht="12">
      <c r="A729" s="507" t="s">
        <v>1707</v>
      </c>
      <c r="B729" s="32" t="s">
        <v>1697</v>
      </c>
      <c r="C729" s="32" t="s">
        <v>1698</v>
      </c>
      <c r="D729" s="519" t="s">
        <v>1693</v>
      </c>
      <c r="E729" s="519" t="s">
        <v>1705</v>
      </c>
      <c r="F729" s="512"/>
      <c r="G729" s="520" t="s">
        <v>1708</v>
      </c>
      <c r="H729" s="514">
        <v>2007.6</v>
      </c>
    </row>
    <row r="730" spans="1:8" s="235" customFormat="1" ht="24">
      <c r="A730" s="507"/>
      <c r="B730" s="32" t="s">
        <v>1690</v>
      </c>
      <c r="C730" s="32" t="s">
        <v>1691</v>
      </c>
      <c r="D730" s="519"/>
      <c r="E730" s="519"/>
      <c r="F730" s="512"/>
      <c r="G730" s="520"/>
      <c r="H730" s="514"/>
    </row>
    <row r="731" spans="1:8" s="235" customFormat="1" ht="28.5" customHeight="1">
      <c r="A731" s="507"/>
      <c r="B731" s="32" t="s">
        <v>1702</v>
      </c>
      <c r="C731" s="32" t="s">
        <v>1703</v>
      </c>
      <c r="D731" s="519"/>
      <c r="E731" s="519"/>
      <c r="F731" s="512"/>
      <c r="G731" s="520"/>
      <c r="H731" s="514"/>
    </row>
    <row r="732" spans="1:8" s="235" customFormat="1" ht="12">
      <c r="A732" s="518" t="s">
        <v>1709</v>
      </c>
      <c r="B732" s="32" t="s">
        <v>1710</v>
      </c>
      <c r="C732" s="32" t="s">
        <v>2575</v>
      </c>
      <c r="D732" s="519" t="s">
        <v>1711</v>
      </c>
      <c r="E732" s="519" t="s">
        <v>3866</v>
      </c>
      <c r="F732" s="520" t="s">
        <v>1712</v>
      </c>
      <c r="G732" s="558" t="s">
        <v>1713</v>
      </c>
      <c r="H732" s="508">
        <v>2007.8</v>
      </c>
    </row>
    <row r="733" spans="1:8" s="235" customFormat="1" ht="12" customHeight="1">
      <c r="A733" s="518"/>
      <c r="B733" s="32" t="s">
        <v>694</v>
      </c>
      <c r="C733" s="32" t="s">
        <v>1714</v>
      </c>
      <c r="D733" s="519"/>
      <c r="E733" s="519"/>
      <c r="F733" s="520"/>
      <c r="G733" s="558"/>
      <c r="H733" s="508"/>
    </row>
    <row r="734" spans="1:8" s="235" customFormat="1" ht="36">
      <c r="A734" s="518"/>
      <c r="B734" s="32" t="s">
        <v>2578</v>
      </c>
      <c r="C734" s="32" t="s">
        <v>2579</v>
      </c>
      <c r="D734" s="519"/>
      <c r="E734" s="519"/>
      <c r="F734" s="520"/>
      <c r="G734" s="558"/>
      <c r="H734" s="508"/>
    </row>
    <row r="735" spans="1:8" s="235" customFormat="1" ht="12" customHeight="1">
      <c r="A735" s="518"/>
      <c r="B735" s="32" t="s">
        <v>1715</v>
      </c>
      <c r="C735" s="32" t="s">
        <v>2581</v>
      </c>
      <c r="D735" s="519"/>
      <c r="E735" s="519"/>
      <c r="F735" s="520"/>
      <c r="G735" s="558"/>
      <c r="H735" s="508"/>
    </row>
    <row r="736" spans="1:8" s="235" customFormat="1" ht="12" customHeight="1">
      <c r="A736" s="518"/>
      <c r="B736" s="61" t="s">
        <v>1716</v>
      </c>
      <c r="C736" s="32" t="s">
        <v>2583</v>
      </c>
      <c r="D736" s="519"/>
      <c r="E736" s="519"/>
      <c r="F736" s="520"/>
      <c r="G736" s="558"/>
      <c r="H736" s="508"/>
    </row>
    <row r="737" spans="1:8" s="235" customFormat="1" ht="38.25" customHeight="1">
      <c r="A737" s="518"/>
      <c r="B737" s="32" t="s">
        <v>1717</v>
      </c>
      <c r="C737" s="32" t="s">
        <v>2585</v>
      </c>
      <c r="D737" s="519"/>
      <c r="E737" s="519"/>
      <c r="F737" s="520"/>
      <c r="G737" s="558"/>
      <c r="H737" s="508"/>
    </row>
    <row r="738" spans="1:8" s="235" customFormat="1" ht="12">
      <c r="A738" s="518" t="s">
        <v>1718</v>
      </c>
      <c r="B738" s="32" t="s">
        <v>1719</v>
      </c>
      <c r="C738" s="32" t="s">
        <v>1720</v>
      </c>
      <c r="D738" s="519" t="s">
        <v>1721</v>
      </c>
      <c r="E738" s="519" t="s">
        <v>1722</v>
      </c>
      <c r="F738" s="520" t="s">
        <v>1723</v>
      </c>
      <c r="G738" s="520" t="s">
        <v>1724</v>
      </c>
      <c r="H738" s="514">
        <v>2007.8</v>
      </c>
    </row>
    <row r="739" spans="1:8" s="235" customFormat="1" ht="12">
      <c r="A739" s="518"/>
      <c r="B739" s="32" t="s">
        <v>1725</v>
      </c>
      <c r="C739" s="32" t="s">
        <v>1720</v>
      </c>
      <c r="D739" s="519"/>
      <c r="E739" s="519"/>
      <c r="F739" s="520"/>
      <c r="G739" s="520"/>
      <c r="H739" s="514"/>
    </row>
    <row r="740" spans="1:8" s="235" customFormat="1" ht="36">
      <c r="A740" s="518"/>
      <c r="B740" s="32" t="s">
        <v>1726</v>
      </c>
      <c r="C740" s="32" t="s">
        <v>2579</v>
      </c>
      <c r="D740" s="519"/>
      <c r="E740" s="519"/>
      <c r="F740" s="520"/>
      <c r="G740" s="520"/>
      <c r="H740" s="514"/>
    </row>
    <row r="741" spans="1:8" s="235" customFormat="1" ht="37.5" customHeight="1">
      <c r="A741" s="518"/>
      <c r="B741" s="32" t="s">
        <v>1727</v>
      </c>
      <c r="C741" s="32" t="s">
        <v>1728</v>
      </c>
      <c r="D741" s="519"/>
      <c r="E741" s="519"/>
      <c r="F741" s="520"/>
      <c r="G741" s="520"/>
      <c r="H741" s="514"/>
    </row>
    <row r="742" spans="1:8" s="235" customFormat="1" ht="36">
      <c r="A742" s="518" t="s">
        <v>1729</v>
      </c>
      <c r="B742" s="32" t="s">
        <v>1726</v>
      </c>
      <c r="C742" s="32" t="s">
        <v>2579</v>
      </c>
      <c r="D742" s="519" t="s">
        <v>1721</v>
      </c>
      <c r="E742" s="519" t="s">
        <v>1722</v>
      </c>
      <c r="F742" s="520" t="s">
        <v>1723</v>
      </c>
      <c r="G742" s="520" t="s">
        <v>1730</v>
      </c>
      <c r="H742" s="514">
        <v>2007.8</v>
      </c>
    </row>
    <row r="743" spans="1:8" s="235" customFormat="1" ht="12">
      <c r="A743" s="518"/>
      <c r="B743" s="32" t="s">
        <v>1725</v>
      </c>
      <c r="C743" s="32" t="s">
        <v>1720</v>
      </c>
      <c r="D743" s="519"/>
      <c r="E743" s="519"/>
      <c r="F743" s="520"/>
      <c r="G743" s="520"/>
      <c r="H743" s="514"/>
    </row>
    <row r="744" spans="1:8" s="235" customFormat="1" ht="39" customHeight="1">
      <c r="A744" s="518"/>
      <c r="B744" s="32" t="s">
        <v>1727</v>
      </c>
      <c r="C744" s="32" t="s">
        <v>1728</v>
      </c>
      <c r="D744" s="519"/>
      <c r="E744" s="519"/>
      <c r="F744" s="520"/>
      <c r="G744" s="520"/>
      <c r="H744" s="514"/>
    </row>
    <row r="745" spans="1:8" s="235" customFormat="1" ht="24">
      <c r="A745" s="518" t="s">
        <v>1731</v>
      </c>
      <c r="B745" s="32" t="s">
        <v>1727</v>
      </c>
      <c r="C745" s="32" t="s">
        <v>1728</v>
      </c>
      <c r="D745" s="519" t="s">
        <v>1721</v>
      </c>
      <c r="E745" s="519" t="s">
        <v>1722</v>
      </c>
      <c r="F745" s="520" t="s">
        <v>1723</v>
      </c>
      <c r="G745" s="520" t="s">
        <v>1732</v>
      </c>
      <c r="H745" s="514">
        <v>2007.8</v>
      </c>
    </row>
    <row r="746" spans="1:8" s="235" customFormat="1" ht="36">
      <c r="A746" s="518"/>
      <c r="B746" s="32" t="s">
        <v>1726</v>
      </c>
      <c r="C746" s="32" t="s">
        <v>2579</v>
      </c>
      <c r="D746" s="519"/>
      <c r="E746" s="519"/>
      <c r="F746" s="520"/>
      <c r="G746" s="520"/>
      <c r="H746" s="514"/>
    </row>
    <row r="747" spans="1:8" s="235" customFormat="1" ht="24">
      <c r="A747" s="518"/>
      <c r="B747" s="32" t="s">
        <v>1733</v>
      </c>
      <c r="C747" s="32" t="s">
        <v>1728</v>
      </c>
      <c r="D747" s="519"/>
      <c r="E747" s="519"/>
      <c r="F747" s="520"/>
      <c r="G747" s="520"/>
      <c r="H747" s="514"/>
    </row>
    <row r="748" spans="1:8" s="235" customFormat="1" ht="12">
      <c r="A748" s="518"/>
      <c r="B748" s="32" t="s">
        <v>1734</v>
      </c>
      <c r="C748" s="32" t="s">
        <v>1735</v>
      </c>
      <c r="D748" s="519"/>
      <c r="E748" s="519"/>
      <c r="F748" s="520"/>
      <c r="G748" s="520"/>
      <c r="H748" s="514"/>
    </row>
    <row r="749" spans="1:8" s="235" customFormat="1" ht="12">
      <c r="A749" s="518"/>
      <c r="B749" s="32" t="s">
        <v>1736</v>
      </c>
      <c r="C749" s="32" t="s">
        <v>1735</v>
      </c>
      <c r="D749" s="519"/>
      <c r="E749" s="519"/>
      <c r="F749" s="520"/>
      <c r="G749" s="520"/>
      <c r="H749" s="514"/>
    </row>
    <row r="750" spans="1:8" s="235" customFormat="1" ht="12">
      <c r="A750" s="518"/>
      <c r="B750" s="32" t="s">
        <v>1737</v>
      </c>
      <c r="C750" s="32" t="s">
        <v>1735</v>
      </c>
      <c r="D750" s="519"/>
      <c r="E750" s="519"/>
      <c r="F750" s="520"/>
      <c r="G750" s="520"/>
      <c r="H750" s="514"/>
    </row>
    <row r="751" spans="1:8" s="235" customFormat="1" ht="28.5" customHeight="1">
      <c r="A751" s="518"/>
      <c r="B751" s="32" t="s">
        <v>1725</v>
      </c>
      <c r="C751" s="32" t="s">
        <v>1720</v>
      </c>
      <c r="D751" s="519"/>
      <c r="E751" s="519"/>
      <c r="F751" s="520"/>
      <c r="G751" s="520"/>
      <c r="H751" s="514"/>
    </row>
    <row r="752" spans="1:8" s="235" customFormat="1" ht="27.75" customHeight="1">
      <c r="A752" s="518" t="s">
        <v>1738</v>
      </c>
      <c r="B752" s="32" t="s">
        <v>1733</v>
      </c>
      <c r="C752" s="32" t="s">
        <v>1728</v>
      </c>
      <c r="D752" s="519" t="s">
        <v>1721</v>
      </c>
      <c r="E752" s="519" t="s">
        <v>1722</v>
      </c>
      <c r="F752" s="520" t="s">
        <v>1723</v>
      </c>
      <c r="G752" s="520" t="s">
        <v>1740</v>
      </c>
      <c r="H752" s="514">
        <v>2007.8</v>
      </c>
    </row>
    <row r="753" spans="1:8" s="235" customFormat="1" ht="42" customHeight="1">
      <c r="A753" s="518"/>
      <c r="B753" s="32" t="s">
        <v>1726</v>
      </c>
      <c r="C753" s="32" t="s">
        <v>2579</v>
      </c>
      <c r="D753" s="519"/>
      <c r="E753" s="519"/>
      <c r="F753" s="520"/>
      <c r="G753" s="520"/>
      <c r="H753" s="514"/>
    </row>
    <row r="754" spans="1:8" s="235" customFormat="1" ht="29.25" customHeight="1">
      <c r="A754" s="518"/>
      <c r="B754" s="32" t="s">
        <v>1727</v>
      </c>
      <c r="C754" s="32" t="s">
        <v>1728</v>
      </c>
      <c r="D754" s="519"/>
      <c r="E754" s="519"/>
      <c r="F754" s="520"/>
      <c r="G754" s="520"/>
      <c r="H754" s="514"/>
    </row>
    <row r="755" spans="1:8" s="235" customFormat="1" ht="12">
      <c r="A755" s="518"/>
      <c r="B755" s="32" t="s">
        <v>1741</v>
      </c>
      <c r="C755" s="32" t="s">
        <v>1701</v>
      </c>
      <c r="D755" s="519"/>
      <c r="E755" s="519"/>
      <c r="F755" s="520"/>
      <c r="G755" s="520"/>
      <c r="H755" s="514"/>
    </row>
    <row r="756" spans="1:8" s="235" customFormat="1" ht="24" customHeight="1">
      <c r="A756" s="518"/>
      <c r="B756" s="32" t="s">
        <v>1725</v>
      </c>
      <c r="C756" s="32" t="s">
        <v>1720</v>
      </c>
      <c r="D756" s="519"/>
      <c r="E756" s="519"/>
      <c r="F756" s="520"/>
      <c r="G756" s="520"/>
      <c r="H756" s="514"/>
    </row>
    <row r="757" spans="1:8" s="235" customFormat="1" ht="12">
      <c r="A757" s="518" t="s">
        <v>1742</v>
      </c>
      <c r="B757" s="32" t="s">
        <v>1743</v>
      </c>
      <c r="C757" s="32" t="s">
        <v>1744</v>
      </c>
      <c r="D757" s="519" t="s">
        <v>1745</v>
      </c>
      <c r="E757" s="519" t="s">
        <v>1746</v>
      </c>
      <c r="F757" s="520" t="s">
        <v>1747</v>
      </c>
      <c r="G757" s="520" t="s">
        <v>1748</v>
      </c>
      <c r="H757" s="514">
        <v>2007.11</v>
      </c>
    </row>
    <row r="758" spans="1:8" s="235" customFormat="1" ht="24">
      <c r="A758" s="518"/>
      <c r="B758" s="32" t="s">
        <v>1726</v>
      </c>
      <c r="C758" s="32" t="s">
        <v>1691</v>
      </c>
      <c r="D758" s="519"/>
      <c r="E758" s="519"/>
      <c r="F758" s="520"/>
      <c r="G758" s="520"/>
      <c r="H758" s="514"/>
    </row>
    <row r="759" spans="1:8" s="235" customFormat="1" ht="12">
      <c r="A759" s="518"/>
      <c r="B759" s="32" t="s">
        <v>1727</v>
      </c>
      <c r="C759" s="32" t="s">
        <v>1698</v>
      </c>
      <c r="D759" s="519"/>
      <c r="E759" s="519"/>
      <c r="F759" s="520"/>
      <c r="G759" s="520"/>
      <c r="H759" s="514"/>
    </row>
    <row r="760" spans="1:8" s="235" customFormat="1" ht="30" customHeight="1">
      <c r="A760" s="518"/>
      <c r="B760" s="32" t="s">
        <v>1725</v>
      </c>
      <c r="C760" s="32" t="s">
        <v>1720</v>
      </c>
      <c r="D760" s="519"/>
      <c r="E760" s="519"/>
      <c r="F760" s="520"/>
      <c r="G760" s="520"/>
      <c r="H760" s="514"/>
    </row>
    <row r="761" spans="1:8" s="235" customFormat="1" ht="24">
      <c r="A761" s="518" t="s">
        <v>1749</v>
      </c>
      <c r="B761" s="32" t="s">
        <v>1726</v>
      </c>
      <c r="C761" s="32" t="s">
        <v>1691</v>
      </c>
      <c r="D761" s="519" t="s">
        <v>1750</v>
      </c>
      <c r="E761" s="519" t="s">
        <v>1751</v>
      </c>
      <c r="F761" s="520" t="s">
        <v>1752</v>
      </c>
      <c r="G761" s="520" t="s">
        <v>1753</v>
      </c>
      <c r="H761" s="514">
        <v>2007.11</v>
      </c>
    </row>
    <row r="762" spans="1:8" s="235" customFormat="1" ht="12">
      <c r="A762" s="518"/>
      <c r="B762" s="32" t="s">
        <v>1727</v>
      </c>
      <c r="C762" s="32" t="s">
        <v>1698</v>
      </c>
      <c r="D762" s="519"/>
      <c r="E762" s="519"/>
      <c r="F762" s="520"/>
      <c r="G762" s="520"/>
      <c r="H762" s="514"/>
    </row>
    <row r="763" spans="1:8" s="235" customFormat="1" ht="26.25" customHeight="1">
      <c r="A763" s="518"/>
      <c r="B763" s="32" t="s">
        <v>1725</v>
      </c>
      <c r="C763" s="32" t="s">
        <v>1720</v>
      </c>
      <c r="D763" s="519"/>
      <c r="E763" s="519"/>
      <c r="F763" s="520"/>
      <c r="G763" s="520"/>
      <c r="H763" s="514"/>
    </row>
    <row r="764" spans="1:8" s="235" customFormat="1" ht="12">
      <c r="A764" s="518" t="s">
        <v>1754</v>
      </c>
      <c r="B764" s="32" t="s">
        <v>1755</v>
      </c>
      <c r="C764" s="32" t="s">
        <v>1720</v>
      </c>
      <c r="D764" s="519" t="s">
        <v>1750</v>
      </c>
      <c r="E764" s="519" t="s">
        <v>1751</v>
      </c>
      <c r="F764" s="520" t="s">
        <v>1752</v>
      </c>
      <c r="G764" s="520" t="s">
        <v>1758</v>
      </c>
      <c r="H764" s="514">
        <v>2007.11</v>
      </c>
    </row>
    <row r="765" spans="1:8" s="235" customFormat="1" ht="24">
      <c r="A765" s="518"/>
      <c r="B765" s="32" t="s">
        <v>1726</v>
      </c>
      <c r="C765" s="32" t="s">
        <v>1691</v>
      </c>
      <c r="D765" s="519"/>
      <c r="E765" s="519"/>
      <c r="F765" s="520"/>
      <c r="G765" s="520"/>
      <c r="H765" s="514"/>
    </row>
    <row r="766" spans="1:8" s="235" customFormat="1" ht="12">
      <c r="A766" s="518"/>
      <c r="B766" s="32" t="s">
        <v>1727</v>
      </c>
      <c r="C766" s="32" t="s">
        <v>1698</v>
      </c>
      <c r="D766" s="519"/>
      <c r="E766" s="519"/>
      <c r="F766" s="520"/>
      <c r="G766" s="520"/>
      <c r="H766" s="514"/>
    </row>
    <row r="767" spans="1:8" s="235" customFormat="1" ht="32.25" customHeight="1">
      <c r="A767" s="518"/>
      <c r="B767" s="32" t="s">
        <v>1725</v>
      </c>
      <c r="C767" s="32" t="s">
        <v>1720</v>
      </c>
      <c r="D767" s="519"/>
      <c r="E767" s="519"/>
      <c r="F767" s="520"/>
      <c r="G767" s="520"/>
      <c r="H767" s="514"/>
    </row>
    <row r="768" spans="1:8" s="235" customFormat="1" ht="36">
      <c r="A768" s="563" t="s">
        <v>1759</v>
      </c>
      <c r="B768" s="237" t="s">
        <v>1760</v>
      </c>
      <c r="C768" s="137" t="s">
        <v>1761</v>
      </c>
      <c r="D768" s="564" t="s">
        <v>1762</v>
      </c>
      <c r="E768" s="568"/>
      <c r="F768" s="565"/>
      <c r="G768" s="539" t="s">
        <v>1763</v>
      </c>
      <c r="H768" s="562">
        <v>2007.7</v>
      </c>
    </row>
    <row r="769" spans="1:8" s="235" customFormat="1" ht="36">
      <c r="A769" s="563"/>
      <c r="B769" s="25" t="s">
        <v>1764</v>
      </c>
      <c r="C769" s="137" t="s">
        <v>1765</v>
      </c>
      <c r="D769" s="564"/>
      <c r="E769" s="568"/>
      <c r="F769" s="565"/>
      <c r="G769" s="539"/>
      <c r="H769" s="562"/>
    </row>
    <row r="770" spans="1:8" s="235" customFormat="1" ht="24">
      <c r="A770" s="563"/>
      <c r="B770" s="237" t="s">
        <v>1766</v>
      </c>
      <c r="C770" s="137" t="s">
        <v>1767</v>
      </c>
      <c r="D770" s="564"/>
      <c r="E770" s="568"/>
      <c r="F770" s="565"/>
      <c r="G770" s="539"/>
      <c r="H770" s="562"/>
    </row>
    <row r="771" spans="1:8" s="235" customFormat="1" ht="51" customHeight="1">
      <c r="A771" s="563"/>
      <c r="B771" s="237" t="s">
        <v>1768</v>
      </c>
      <c r="C771" s="137" t="s">
        <v>1769</v>
      </c>
      <c r="D771" s="564"/>
      <c r="E771" s="568"/>
      <c r="F771" s="565"/>
      <c r="G771" s="539"/>
      <c r="H771" s="562"/>
    </row>
    <row r="772" spans="1:8" s="235" customFormat="1" ht="41.25" customHeight="1">
      <c r="A772" s="444" t="s">
        <v>1770</v>
      </c>
      <c r="B772" s="445" t="s">
        <v>1760</v>
      </c>
      <c r="C772" s="136" t="s">
        <v>2395</v>
      </c>
      <c r="D772" s="352" t="s">
        <v>1771</v>
      </c>
      <c r="E772" s="352" t="s">
        <v>2706</v>
      </c>
      <c r="F772" s="446" t="s">
        <v>1772</v>
      </c>
      <c r="G772" s="234" t="s">
        <v>1773</v>
      </c>
      <c r="H772" s="447">
        <v>2007.8</v>
      </c>
    </row>
    <row r="773" spans="1:8" s="58" customFormat="1" ht="12">
      <c r="A773" s="40"/>
      <c r="B773" s="40"/>
      <c r="C773" s="40"/>
      <c r="D773" s="206"/>
      <c r="E773" s="206"/>
      <c r="F773" s="219"/>
      <c r="G773" s="382"/>
      <c r="H773" s="206"/>
    </row>
    <row r="774" spans="2:7" ht="12">
      <c r="B774" s="3"/>
      <c r="C774" s="3"/>
      <c r="D774" s="1"/>
      <c r="E774" s="1"/>
      <c r="F774" s="4"/>
      <c r="G774" s="4"/>
    </row>
    <row r="775" spans="1:8" s="58" customFormat="1" ht="12" thickBot="1">
      <c r="A775" s="37" t="str">
        <f>A556&amp;"構造基準研究室 "</f>
        <v>建築研究部 構造基準研究室 </v>
      </c>
      <c r="B775" s="37"/>
      <c r="C775" s="37"/>
      <c r="D775" s="65"/>
      <c r="E775" s="65"/>
      <c r="F775" s="177"/>
      <c r="G775" s="379"/>
      <c r="H775" s="65"/>
    </row>
    <row r="776" spans="1:8" s="58" customFormat="1" ht="12" thickTop="1">
      <c r="A776" s="199" t="s">
        <v>3060</v>
      </c>
      <c r="B776" s="200" t="s">
        <v>3061</v>
      </c>
      <c r="C776" s="200" t="s">
        <v>3067</v>
      </c>
      <c r="D776" s="200" t="s">
        <v>3062</v>
      </c>
      <c r="E776" s="200" t="s">
        <v>3063</v>
      </c>
      <c r="F776" s="200" t="s">
        <v>3064</v>
      </c>
      <c r="G776" s="201" t="s">
        <v>3065</v>
      </c>
      <c r="H776" s="207" t="s">
        <v>3066</v>
      </c>
    </row>
    <row r="777" spans="1:8" s="235" customFormat="1" ht="24">
      <c r="A777" s="509" t="s">
        <v>1774</v>
      </c>
      <c r="B777" s="21" t="s">
        <v>1775</v>
      </c>
      <c r="C777" s="21" t="s">
        <v>1691</v>
      </c>
      <c r="D777" s="537" t="s">
        <v>1692</v>
      </c>
      <c r="E777" s="537" t="s">
        <v>1694</v>
      </c>
      <c r="F777" s="511"/>
      <c r="G777" s="538" t="s">
        <v>1776</v>
      </c>
      <c r="H777" s="513">
        <v>2007.6</v>
      </c>
    </row>
    <row r="778" spans="1:8" s="235" customFormat="1" ht="12">
      <c r="A778" s="507"/>
      <c r="B778" s="32" t="s">
        <v>1777</v>
      </c>
      <c r="C778" s="32" t="s">
        <v>1698</v>
      </c>
      <c r="D778" s="519"/>
      <c r="E778" s="519"/>
      <c r="F778" s="512"/>
      <c r="G778" s="520"/>
      <c r="H778" s="514"/>
    </row>
    <row r="779" spans="1:8" s="235" customFormat="1" ht="12">
      <c r="A779" s="507"/>
      <c r="B779" s="32" t="s">
        <v>1778</v>
      </c>
      <c r="C779" s="32" t="s">
        <v>1698</v>
      </c>
      <c r="D779" s="519"/>
      <c r="E779" s="519"/>
      <c r="F779" s="512"/>
      <c r="G779" s="520"/>
      <c r="H779" s="514"/>
    </row>
    <row r="780" spans="1:8" s="235" customFormat="1" ht="12">
      <c r="A780" s="507"/>
      <c r="B780" s="32" t="s">
        <v>1779</v>
      </c>
      <c r="C780" s="32" t="s">
        <v>1701</v>
      </c>
      <c r="D780" s="519"/>
      <c r="E780" s="519"/>
      <c r="F780" s="512"/>
      <c r="G780" s="520"/>
      <c r="H780" s="514"/>
    </row>
    <row r="781" spans="1:8" s="235" customFormat="1" ht="34.5" customHeight="1">
      <c r="A781" s="507"/>
      <c r="B781" s="32" t="s">
        <v>1780</v>
      </c>
      <c r="C781" s="32" t="s">
        <v>1703</v>
      </c>
      <c r="D781" s="519"/>
      <c r="E781" s="519"/>
      <c r="F781" s="512"/>
      <c r="G781" s="520"/>
      <c r="H781" s="514"/>
    </row>
    <row r="782" spans="1:8" s="235" customFormat="1" ht="12">
      <c r="A782" s="507" t="s">
        <v>1781</v>
      </c>
      <c r="B782" s="32" t="s">
        <v>1782</v>
      </c>
      <c r="C782" s="32" t="s">
        <v>1703</v>
      </c>
      <c r="D782" s="519" t="s">
        <v>1783</v>
      </c>
      <c r="E782" s="519" t="s">
        <v>1705</v>
      </c>
      <c r="F782" s="512"/>
      <c r="G782" s="520" t="s">
        <v>1784</v>
      </c>
      <c r="H782" s="514">
        <v>2007.6</v>
      </c>
    </row>
    <row r="783" spans="1:8" s="235" customFormat="1" ht="12">
      <c r="A783" s="507"/>
      <c r="B783" s="32" t="s">
        <v>1785</v>
      </c>
      <c r="C783" s="32" t="s">
        <v>1698</v>
      </c>
      <c r="D783" s="519"/>
      <c r="E783" s="519"/>
      <c r="F783" s="512"/>
      <c r="G783" s="520"/>
      <c r="H783" s="514"/>
    </row>
    <row r="784" spans="1:8" s="235" customFormat="1" ht="43.5" customHeight="1">
      <c r="A784" s="507"/>
      <c r="B784" s="32" t="s">
        <v>1786</v>
      </c>
      <c r="C784" s="32" t="s">
        <v>1691</v>
      </c>
      <c r="D784" s="519"/>
      <c r="E784" s="519"/>
      <c r="F784" s="512"/>
      <c r="G784" s="520"/>
      <c r="H784" s="514"/>
    </row>
    <row r="785" spans="1:8" s="235" customFormat="1" ht="12">
      <c r="A785" s="507" t="s">
        <v>1787</v>
      </c>
      <c r="B785" s="32" t="s">
        <v>1785</v>
      </c>
      <c r="C785" s="32" t="s">
        <v>1698</v>
      </c>
      <c r="D785" s="519" t="s">
        <v>1788</v>
      </c>
      <c r="E785" s="519" t="s">
        <v>1705</v>
      </c>
      <c r="F785" s="512"/>
      <c r="G785" s="520" t="s">
        <v>1789</v>
      </c>
      <c r="H785" s="514">
        <v>2007.6</v>
      </c>
    </row>
    <row r="786" spans="1:8" s="235" customFormat="1" ht="24">
      <c r="A786" s="507"/>
      <c r="B786" s="32" t="s">
        <v>1790</v>
      </c>
      <c r="C786" s="32" t="s">
        <v>1691</v>
      </c>
      <c r="D786" s="519"/>
      <c r="E786" s="519"/>
      <c r="F786" s="512"/>
      <c r="G786" s="520"/>
      <c r="H786" s="514"/>
    </row>
    <row r="787" spans="1:8" s="235" customFormat="1" ht="27.75" customHeight="1">
      <c r="A787" s="507"/>
      <c r="B787" s="32" t="s">
        <v>1791</v>
      </c>
      <c r="C787" s="32" t="s">
        <v>1703</v>
      </c>
      <c r="D787" s="519"/>
      <c r="E787" s="519"/>
      <c r="F787" s="512"/>
      <c r="G787" s="520"/>
      <c r="H787" s="514"/>
    </row>
    <row r="788" spans="1:8" s="235" customFormat="1" ht="24">
      <c r="A788" s="500" t="s">
        <v>1792</v>
      </c>
      <c r="B788" s="238" t="s">
        <v>1793</v>
      </c>
      <c r="C788" s="25" t="s">
        <v>1794</v>
      </c>
      <c r="D788" s="532" t="s">
        <v>1795</v>
      </c>
      <c r="E788" s="532" t="s">
        <v>1796</v>
      </c>
      <c r="F788" s="539" t="s">
        <v>1797</v>
      </c>
      <c r="G788" s="539" t="s">
        <v>1798</v>
      </c>
      <c r="H788" s="486" t="s">
        <v>3899</v>
      </c>
    </row>
    <row r="789" spans="1:8" s="235" customFormat="1" ht="24">
      <c r="A789" s="500"/>
      <c r="B789" s="238" t="s">
        <v>1799</v>
      </c>
      <c r="C789" s="25" t="s">
        <v>1800</v>
      </c>
      <c r="D789" s="532"/>
      <c r="E789" s="532"/>
      <c r="F789" s="539"/>
      <c r="G789" s="539"/>
      <c r="H789" s="486"/>
    </row>
    <row r="790" spans="1:8" s="235" customFormat="1" ht="36">
      <c r="A790" s="500"/>
      <c r="B790" s="238" t="s">
        <v>1801</v>
      </c>
      <c r="C790" s="25" t="s">
        <v>1802</v>
      </c>
      <c r="D790" s="532"/>
      <c r="E790" s="564"/>
      <c r="F790" s="539"/>
      <c r="G790" s="539"/>
      <c r="H790" s="486"/>
    </row>
    <row r="791" spans="1:8" s="235" customFormat="1" ht="24">
      <c r="A791" s="500"/>
      <c r="B791" s="238" t="s">
        <v>1803</v>
      </c>
      <c r="C791" s="25" t="s">
        <v>1804</v>
      </c>
      <c r="D791" s="532"/>
      <c r="E791" s="564"/>
      <c r="F791" s="539"/>
      <c r="G791" s="539"/>
      <c r="H791" s="486"/>
    </row>
    <row r="792" spans="1:8" s="235" customFormat="1" ht="24">
      <c r="A792" s="500"/>
      <c r="B792" s="238" t="s">
        <v>1805</v>
      </c>
      <c r="C792" s="25" t="s">
        <v>1806</v>
      </c>
      <c r="D792" s="532"/>
      <c r="E792" s="564"/>
      <c r="F792" s="539"/>
      <c r="G792" s="539"/>
      <c r="H792" s="486"/>
    </row>
    <row r="793" spans="1:8" s="235" customFormat="1" ht="24">
      <c r="A793" s="500"/>
      <c r="B793" s="238" t="s">
        <v>1733</v>
      </c>
      <c r="C793" s="25" t="s">
        <v>1806</v>
      </c>
      <c r="D793" s="532"/>
      <c r="E793" s="564"/>
      <c r="F793" s="539"/>
      <c r="G793" s="539"/>
      <c r="H793" s="486"/>
    </row>
    <row r="794" spans="1:8" s="235" customFormat="1" ht="44.25" customHeight="1">
      <c r="A794" s="500"/>
      <c r="B794" s="238" t="s">
        <v>1807</v>
      </c>
      <c r="C794" s="25" t="s">
        <v>1653</v>
      </c>
      <c r="D794" s="532"/>
      <c r="E794" s="564"/>
      <c r="F794" s="539"/>
      <c r="G794" s="539"/>
      <c r="H794" s="486"/>
    </row>
    <row r="795" spans="1:8" s="235" customFormat="1" ht="36">
      <c r="A795" s="500" t="s">
        <v>1808</v>
      </c>
      <c r="B795" s="237" t="s">
        <v>1801</v>
      </c>
      <c r="C795" s="25" t="s">
        <v>1802</v>
      </c>
      <c r="D795" s="532" t="s">
        <v>1810</v>
      </c>
      <c r="E795" s="532" t="s">
        <v>1812</v>
      </c>
      <c r="F795" s="539" t="s">
        <v>1814</v>
      </c>
      <c r="G795" s="539" t="s">
        <v>1815</v>
      </c>
      <c r="H795" s="486">
        <v>2007.8</v>
      </c>
    </row>
    <row r="796" spans="1:8" s="235" customFormat="1" ht="24">
      <c r="A796" s="500"/>
      <c r="B796" s="237" t="s">
        <v>1733</v>
      </c>
      <c r="C796" s="25" t="s">
        <v>1806</v>
      </c>
      <c r="D796" s="532"/>
      <c r="E796" s="564"/>
      <c r="F796" s="539"/>
      <c r="G796" s="539"/>
      <c r="H796" s="486"/>
    </row>
    <row r="797" spans="1:8" s="235" customFormat="1" ht="24">
      <c r="A797" s="500"/>
      <c r="B797" s="237" t="s">
        <v>1803</v>
      </c>
      <c r="C797" s="25" t="s">
        <v>1804</v>
      </c>
      <c r="D797" s="532"/>
      <c r="E797" s="564"/>
      <c r="F797" s="539"/>
      <c r="G797" s="539"/>
      <c r="H797" s="486"/>
    </row>
    <row r="798" spans="1:8" s="235" customFormat="1" ht="24">
      <c r="A798" s="500"/>
      <c r="B798" s="237" t="s">
        <v>1805</v>
      </c>
      <c r="C798" s="25" t="s">
        <v>1806</v>
      </c>
      <c r="D798" s="532"/>
      <c r="E798" s="564"/>
      <c r="F798" s="539"/>
      <c r="G798" s="539"/>
      <c r="H798" s="486"/>
    </row>
    <row r="799" spans="1:8" s="235" customFormat="1" ht="48" customHeight="1">
      <c r="A799" s="500"/>
      <c r="B799" s="237" t="s">
        <v>1799</v>
      </c>
      <c r="C799" s="25" t="s">
        <v>1800</v>
      </c>
      <c r="D799" s="532"/>
      <c r="E799" s="564"/>
      <c r="F799" s="539"/>
      <c r="G799" s="539"/>
      <c r="H799" s="486"/>
    </row>
    <row r="800" spans="1:8" s="235" customFormat="1" ht="24">
      <c r="A800" s="500" t="s">
        <v>1816</v>
      </c>
      <c r="B800" s="237" t="s">
        <v>1817</v>
      </c>
      <c r="C800" s="25" t="s">
        <v>1794</v>
      </c>
      <c r="D800" s="532" t="s">
        <v>1818</v>
      </c>
      <c r="E800" s="532" t="s">
        <v>1819</v>
      </c>
      <c r="F800" s="539" t="s">
        <v>1820</v>
      </c>
      <c r="G800" s="539" t="s">
        <v>1821</v>
      </c>
      <c r="H800" s="486">
        <v>2007.8</v>
      </c>
    </row>
    <row r="801" spans="1:8" s="235" customFormat="1" ht="12" customHeight="1">
      <c r="A801" s="500"/>
      <c r="B801" s="25" t="s">
        <v>1822</v>
      </c>
      <c r="C801" s="25" t="s">
        <v>1823</v>
      </c>
      <c r="D801" s="564"/>
      <c r="E801" s="564"/>
      <c r="F801" s="565"/>
      <c r="G801" s="565"/>
      <c r="H801" s="562"/>
    </row>
    <row r="802" spans="1:8" s="235" customFormat="1" ht="24">
      <c r="A802" s="500"/>
      <c r="B802" s="237" t="s">
        <v>1799</v>
      </c>
      <c r="C802" s="25" t="s">
        <v>1800</v>
      </c>
      <c r="D802" s="564"/>
      <c r="E802" s="564"/>
      <c r="F802" s="565"/>
      <c r="G802" s="565"/>
      <c r="H802" s="562"/>
    </row>
    <row r="803" spans="1:8" s="235" customFormat="1" ht="36">
      <c r="A803" s="500"/>
      <c r="B803" s="237" t="s">
        <v>1801</v>
      </c>
      <c r="C803" s="25" t="s">
        <v>1802</v>
      </c>
      <c r="D803" s="564"/>
      <c r="E803" s="564"/>
      <c r="F803" s="565"/>
      <c r="G803" s="565"/>
      <c r="H803" s="562"/>
    </row>
    <row r="804" spans="1:8" s="235" customFormat="1" ht="24">
      <c r="A804" s="500"/>
      <c r="B804" s="237" t="s">
        <v>1803</v>
      </c>
      <c r="C804" s="25" t="s">
        <v>1804</v>
      </c>
      <c r="D804" s="564"/>
      <c r="E804" s="564"/>
      <c r="F804" s="565"/>
      <c r="G804" s="565"/>
      <c r="H804" s="562"/>
    </row>
    <row r="805" spans="1:8" s="235" customFormat="1" ht="24">
      <c r="A805" s="500"/>
      <c r="B805" s="237" t="s">
        <v>1805</v>
      </c>
      <c r="C805" s="25" t="s">
        <v>1806</v>
      </c>
      <c r="D805" s="564"/>
      <c r="E805" s="564"/>
      <c r="F805" s="565"/>
      <c r="G805" s="565"/>
      <c r="H805" s="562"/>
    </row>
    <row r="806" spans="1:8" s="235" customFormat="1" ht="24">
      <c r="A806" s="500"/>
      <c r="B806" s="237" t="s">
        <v>1733</v>
      </c>
      <c r="C806" s="25" t="s">
        <v>1806</v>
      </c>
      <c r="D806" s="564"/>
      <c r="E806" s="564"/>
      <c r="F806" s="565"/>
      <c r="G806" s="565"/>
      <c r="H806" s="562"/>
    </row>
    <row r="807" spans="1:8" s="235" customFormat="1" ht="43.5" customHeight="1">
      <c r="A807" s="500"/>
      <c r="B807" s="237" t="s">
        <v>1807</v>
      </c>
      <c r="C807" s="25" t="s">
        <v>1653</v>
      </c>
      <c r="D807" s="564"/>
      <c r="E807" s="564"/>
      <c r="F807" s="565"/>
      <c r="G807" s="565"/>
      <c r="H807" s="562"/>
    </row>
    <row r="808" spans="1:8" s="235" customFormat="1" ht="24">
      <c r="A808" s="500" t="s">
        <v>1824</v>
      </c>
      <c r="B808" s="237" t="s">
        <v>1799</v>
      </c>
      <c r="C808" s="25" t="s">
        <v>1800</v>
      </c>
      <c r="D808" s="532" t="s">
        <v>1825</v>
      </c>
      <c r="E808" s="532" t="s">
        <v>1826</v>
      </c>
      <c r="F808" s="539" t="s">
        <v>1797</v>
      </c>
      <c r="G808" s="539" t="s">
        <v>1827</v>
      </c>
      <c r="H808" s="486" t="s">
        <v>3899</v>
      </c>
    </row>
    <row r="809" spans="1:8" s="235" customFormat="1" ht="12" customHeight="1">
      <c r="A809" s="500"/>
      <c r="B809" s="25" t="s">
        <v>1822</v>
      </c>
      <c r="C809" s="25" t="s">
        <v>1823</v>
      </c>
      <c r="D809" s="564"/>
      <c r="E809" s="532"/>
      <c r="F809" s="539"/>
      <c r="G809" s="539"/>
      <c r="H809" s="486"/>
    </row>
    <row r="810" spans="1:8" s="235" customFormat="1" ht="36">
      <c r="A810" s="500"/>
      <c r="B810" s="237" t="s">
        <v>1801</v>
      </c>
      <c r="C810" s="25" t="s">
        <v>1802</v>
      </c>
      <c r="D810" s="564"/>
      <c r="E810" s="564"/>
      <c r="F810" s="539"/>
      <c r="G810" s="539"/>
      <c r="H810" s="486"/>
    </row>
    <row r="811" spans="1:8" s="235" customFormat="1" ht="24">
      <c r="A811" s="500"/>
      <c r="B811" s="237" t="s">
        <v>1803</v>
      </c>
      <c r="C811" s="25" t="s">
        <v>1804</v>
      </c>
      <c r="D811" s="564"/>
      <c r="E811" s="564"/>
      <c r="F811" s="539"/>
      <c r="G811" s="539"/>
      <c r="H811" s="486"/>
    </row>
    <row r="812" spans="1:8" s="235" customFormat="1" ht="24">
      <c r="A812" s="500"/>
      <c r="B812" s="237" t="s">
        <v>1805</v>
      </c>
      <c r="C812" s="25" t="s">
        <v>1806</v>
      </c>
      <c r="D812" s="564"/>
      <c r="E812" s="564"/>
      <c r="F812" s="539"/>
      <c r="G812" s="539"/>
      <c r="H812" s="486"/>
    </row>
    <row r="813" spans="1:8" s="235" customFormat="1" ht="24">
      <c r="A813" s="500"/>
      <c r="B813" s="237" t="s">
        <v>1733</v>
      </c>
      <c r="C813" s="25" t="s">
        <v>1806</v>
      </c>
      <c r="D813" s="564"/>
      <c r="E813" s="564"/>
      <c r="F813" s="539"/>
      <c r="G813" s="539"/>
      <c r="H813" s="486"/>
    </row>
    <row r="814" spans="1:8" s="235" customFormat="1" ht="43.5" customHeight="1">
      <c r="A814" s="500"/>
      <c r="B814" s="237" t="s">
        <v>1807</v>
      </c>
      <c r="C814" s="25" t="s">
        <v>1653</v>
      </c>
      <c r="D814" s="564"/>
      <c r="E814" s="564"/>
      <c r="F814" s="539"/>
      <c r="G814" s="539"/>
      <c r="H814" s="486"/>
    </row>
    <row r="815" spans="1:8" s="235" customFormat="1" ht="12">
      <c r="A815" s="500" t="s">
        <v>1828</v>
      </c>
      <c r="B815" s="25" t="s">
        <v>1822</v>
      </c>
      <c r="C815" s="25" t="s">
        <v>1823</v>
      </c>
      <c r="D815" s="532" t="s">
        <v>1825</v>
      </c>
      <c r="E815" s="532" t="s">
        <v>1826</v>
      </c>
      <c r="F815" s="539" t="s">
        <v>1820</v>
      </c>
      <c r="G815" s="539" t="s">
        <v>1829</v>
      </c>
      <c r="H815" s="486">
        <v>2007.8</v>
      </c>
    </row>
    <row r="816" spans="1:8" s="235" customFormat="1" ht="24">
      <c r="A816" s="500"/>
      <c r="B816" s="237" t="s">
        <v>1799</v>
      </c>
      <c r="C816" s="25" t="s">
        <v>1800</v>
      </c>
      <c r="D816" s="564"/>
      <c r="E816" s="532"/>
      <c r="F816" s="539"/>
      <c r="G816" s="539"/>
      <c r="H816" s="486"/>
    </row>
    <row r="817" spans="1:8" s="235" customFormat="1" ht="36">
      <c r="A817" s="500"/>
      <c r="B817" s="237" t="s">
        <v>1801</v>
      </c>
      <c r="C817" s="25" t="s">
        <v>1802</v>
      </c>
      <c r="D817" s="564"/>
      <c r="E817" s="564"/>
      <c r="F817" s="539"/>
      <c r="G817" s="539"/>
      <c r="H817" s="486"/>
    </row>
    <row r="818" spans="1:8" s="235" customFormat="1" ht="24">
      <c r="A818" s="500"/>
      <c r="B818" s="237" t="s">
        <v>1803</v>
      </c>
      <c r="C818" s="25" t="s">
        <v>1804</v>
      </c>
      <c r="D818" s="564"/>
      <c r="E818" s="564"/>
      <c r="F818" s="539"/>
      <c r="G818" s="539"/>
      <c r="H818" s="486"/>
    </row>
    <row r="819" spans="1:8" s="235" customFormat="1" ht="24">
      <c r="A819" s="500"/>
      <c r="B819" s="237" t="s">
        <v>1805</v>
      </c>
      <c r="C819" s="25" t="s">
        <v>1806</v>
      </c>
      <c r="D819" s="564"/>
      <c r="E819" s="564"/>
      <c r="F819" s="539"/>
      <c r="G819" s="539"/>
      <c r="H819" s="486"/>
    </row>
    <row r="820" spans="1:8" s="235" customFormat="1" ht="24">
      <c r="A820" s="500"/>
      <c r="B820" s="237" t="s">
        <v>1733</v>
      </c>
      <c r="C820" s="25" t="s">
        <v>1806</v>
      </c>
      <c r="D820" s="564"/>
      <c r="E820" s="564"/>
      <c r="F820" s="539"/>
      <c r="G820" s="539"/>
      <c r="H820" s="486"/>
    </row>
    <row r="821" spans="1:8" s="235" customFormat="1" ht="44.25" customHeight="1">
      <c r="A821" s="500"/>
      <c r="B821" s="237" t="s">
        <v>1807</v>
      </c>
      <c r="C821" s="25" t="s">
        <v>1653</v>
      </c>
      <c r="D821" s="564"/>
      <c r="E821" s="564"/>
      <c r="F821" s="539"/>
      <c r="G821" s="539"/>
      <c r="H821" s="486"/>
    </row>
    <row r="822" spans="1:8" s="235" customFormat="1" ht="24">
      <c r="A822" s="500" t="s">
        <v>1830</v>
      </c>
      <c r="B822" s="237" t="s">
        <v>1805</v>
      </c>
      <c r="C822" s="25" t="s">
        <v>1806</v>
      </c>
      <c r="D822" s="532" t="s">
        <v>1831</v>
      </c>
      <c r="E822" s="532" t="s">
        <v>1832</v>
      </c>
      <c r="F822" s="539" t="s">
        <v>1820</v>
      </c>
      <c r="G822" s="539" t="s">
        <v>1833</v>
      </c>
      <c r="H822" s="486">
        <v>2007.8</v>
      </c>
    </row>
    <row r="823" spans="1:8" s="235" customFormat="1" ht="24">
      <c r="A823" s="500"/>
      <c r="B823" s="25" t="s">
        <v>1834</v>
      </c>
      <c r="C823" s="25" t="s">
        <v>1806</v>
      </c>
      <c r="D823" s="532"/>
      <c r="E823" s="532"/>
      <c r="F823" s="539"/>
      <c r="G823" s="539"/>
      <c r="H823" s="486"/>
    </row>
    <row r="824" spans="1:8" s="235" customFormat="1" ht="24">
      <c r="A824" s="500"/>
      <c r="B824" s="237" t="s">
        <v>1733</v>
      </c>
      <c r="C824" s="25" t="s">
        <v>1806</v>
      </c>
      <c r="D824" s="532"/>
      <c r="E824" s="532"/>
      <c r="F824" s="539"/>
      <c r="G824" s="539"/>
      <c r="H824" s="486"/>
    </row>
    <row r="825" spans="1:8" s="235" customFormat="1" ht="12">
      <c r="A825" s="500"/>
      <c r="B825" s="25" t="s">
        <v>1835</v>
      </c>
      <c r="C825" s="25" t="s">
        <v>1735</v>
      </c>
      <c r="D825" s="532"/>
      <c r="E825" s="532"/>
      <c r="F825" s="539"/>
      <c r="G825" s="539"/>
      <c r="H825" s="486"/>
    </row>
    <row r="826" spans="1:8" s="235" customFormat="1" ht="12">
      <c r="A826" s="500"/>
      <c r="B826" s="25" t="s">
        <v>1836</v>
      </c>
      <c r="C826" s="25" t="s">
        <v>1735</v>
      </c>
      <c r="D826" s="532"/>
      <c r="E826" s="532"/>
      <c r="F826" s="539"/>
      <c r="G826" s="539"/>
      <c r="H826" s="486"/>
    </row>
    <row r="827" spans="1:8" s="235" customFormat="1" ht="12">
      <c r="A827" s="500"/>
      <c r="B827" s="25" t="s">
        <v>1837</v>
      </c>
      <c r="C827" s="25" t="s">
        <v>1735</v>
      </c>
      <c r="D827" s="532"/>
      <c r="E827" s="532"/>
      <c r="F827" s="539"/>
      <c r="G827" s="539"/>
      <c r="H827" s="486"/>
    </row>
    <row r="828" spans="1:8" s="235" customFormat="1" ht="40.5" customHeight="1">
      <c r="A828" s="500"/>
      <c r="B828" s="25" t="s">
        <v>1725</v>
      </c>
      <c r="C828" s="25" t="s">
        <v>1838</v>
      </c>
      <c r="D828" s="532"/>
      <c r="E828" s="532"/>
      <c r="F828" s="539"/>
      <c r="G828" s="539"/>
      <c r="H828" s="486"/>
    </row>
    <row r="829" spans="1:8" s="235" customFormat="1" ht="24">
      <c r="A829" s="500" t="s">
        <v>1839</v>
      </c>
      <c r="B829" s="237" t="s">
        <v>1733</v>
      </c>
      <c r="C829" s="25" t="s">
        <v>1806</v>
      </c>
      <c r="D829" s="532" t="s">
        <v>1841</v>
      </c>
      <c r="E829" s="532" t="s">
        <v>1842</v>
      </c>
      <c r="F829" s="539" t="s">
        <v>1843</v>
      </c>
      <c r="G829" s="539" t="s">
        <v>1844</v>
      </c>
      <c r="H829" s="486">
        <v>2007.8</v>
      </c>
    </row>
    <row r="830" spans="1:8" s="235" customFormat="1" ht="24">
      <c r="A830" s="500"/>
      <c r="B830" s="25" t="s">
        <v>1834</v>
      </c>
      <c r="C830" s="25" t="s">
        <v>1806</v>
      </c>
      <c r="D830" s="532"/>
      <c r="E830" s="564"/>
      <c r="F830" s="539"/>
      <c r="G830" s="539"/>
      <c r="H830" s="486"/>
    </row>
    <row r="831" spans="1:8" s="235" customFormat="1" ht="24">
      <c r="A831" s="500"/>
      <c r="B831" s="237" t="s">
        <v>1805</v>
      </c>
      <c r="C831" s="25" t="s">
        <v>1806</v>
      </c>
      <c r="D831" s="532"/>
      <c r="E831" s="564"/>
      <c r="F831" s="539"/>
      <c r="G831" s="539"/>
      <c r="H831" s="486"/>
    </row>
    <row r="832" spans="1:8" s="235" customFormat="1" ht="24">
      <c r="A832" s="500"/>
      <c r="B832" s="237" t="s">
        <v>1803</v>
      </c>
      <c r="C832" s="25" t="s">
        <v>1804</v>
      </c>
      <c r="D832" s="532"/>
      <c r="E832" s="564"/>
      <c r="F832" s="539"/>
      <c r="G832" s="539"/>
      <c r="H832" s="486"/>
    </row>
    <row r="833" spans="1:8" s="235" customFormat="1" ht="35.25" customHeight="1">
      <c r="A833" s="500"/>
      <c r="B833" s="25" t="s">
        <v>1725</v>
      </c>
      <c r="C833" s="25" t="s">
        <v>1838</v>
      </c>
      <c r="D833" s="532"/>
      <c r="E833" s="564"/>
      <c r="F833" s="539"/>
      <c r="G833" s="539"/>
      <c r="H833" s="486"/>
    </row>
    <row r="834" spans="1:8" s="235" customFormat="1" ht="24">
      <c r="A834" s="500" t="s">
        <v>1845</v>
      </c>
      <c r="B834" s="25" t="s">
        <v>1755</v>
      </c>
      <c r="C834" s="25" t="s">
        <v>1846</v>
      </c>
      <c r="D834" s="532" t="s">
        <v>1809</v>
      </c>
      <c r="E834" s="532" t="s">
        <v>1811</v>
      </c>
      <c r="F834" s="539" t="s">
        <v>1847</v>
      </c>
      <c r="G834" s="539" t="s">
        <v>1848</v>
      </c>
      <c r="H834" s="486">
        <v>2007.8</v>
      </c>
    </row>
    <row r="835" spans="1:8" s="235" customFormat="1" ht="24">
      <c r="A835" s="500"/>
      <c r="B835" s="25" t="s">
        <v>1834</v>
      </c>
      <c r="C835" s="25" t="s">
        <v>1806</v>
      </c>
      <c r="D835" s="532"/>
      <c r="E835" s="532"/>
      <c r="F835" s="539"/>
      <c r="G835" s="539"/>
      <c r="H835" s="486"/>
    </row>
    <row r="836" spans="1:8" s="235" customFormat="1" ht="24">
      <c r="A836" s="500"/>
      <c r="B836" s="237" t="s">
        <v>1805</v>
      </c>
      <c r="C836" s="25" t="s">
        <v>1806</v>
      </c>
      <c r="D836" s="532"/>
      <c r="E836" s="532"/>
      <c r="F836" s="539"/>
      <c r="G836" s="539"/>
      <c r="H836" s="486"/>
    </row>
    <row r="837" spans="1:8" s="235" customFormat="1" ht="38.25" customHeight="1">
      <c r="A837" s="500"/>
      <c r="B837" s="25" t="s">
        <v>1725</v>
      </c>
      <c r="C837" s="25" t="s">
        <v>1838</v>
      </c>
      <c r="D837" s="532"/>
      <c r="E837" s="532"/>
      <c r="F837" s="539"/>
      <c r="G837" s="539"/>
      <c r="H837" s="486"/>
    </row>
    <row r="838" spans="1:8" s="235" customFormat="1" ht="24">
      <c r="A838" s="500" t="s">
        <v>1849</v>
      </c>
      <c r="B838" s="25" t="s">
        <v>1834</v>
      </c>
      <c r="C838" s="25" t="s">
        <v>1806</v>
      </c>
      <c r="D838" s="532" t="s">
        <v>1795</v>
      </c>
      <c r="E838" s="532" t="s">
        <v>1796</v>
      </c>
      <c r="F838" s="539" t="s">
        <v>1813</v>
      </c>
      <c r="G838" s="539" t="s">
        <v>1850</v>
      </c>
      <c r="H838" s="486">
        <v>2007.8</v>
      </c>
    </row>
    <row r="839" spans="1:8" s="235" customFormat="1" ht="24">
      <c r="A839" s="500"/>
      <c r="B839" s="237" t="s">
        <v>1805</v>
      </c>
      <c r="C839" s="25" t="s">
        <v>1806</v>
      </c>
      <c r="D839" s="532"/>
      <c r="E839" s="532"/>
      <c r="F839" s="539"/>
      <c r="G839" s="539"/>
      <c r="H839" s="486"/>
    </row>
    <row r="840" spans="1:8" s="235" customFormat="1" ht="39.75" customHeight="1">
      <c r="A840" s="500"/>
      <c r="B840" s="25" t="s">
        <v>1725</v>
      </c>
      <c r="C840" s="25" t="s">
        <v>1838</v>
      </c>
      <c r="D840" s="532"/>
      <c r="E840" s="532"/>
      <c r="F840" s="539"/>
      <c r="G840" s="539"/>
      <c r="H840" s="486"/>
    </row>
    <row r="841" spans="1:8" s="235" customFormat="1" ht="12">
      <c r="A841" s="500" t="s">
        <v>1851</v>
      </c>
      <c r="B841" s="25" t="s">
        <v>1852</v>
      </c>
      <c r="C841" s="25" t="s">
        <v>1853</v>
      </c>
      <c r="D841" s="532" t="s">
        <v>1795</v>
      </c>
      <c r="E841" s="532" t="s">
        <v>1854</v>
      </c>
      <c r="F841" s="539" t="s">
        <v>1855</v>
      </c>
      <c r="G841" s="539" t="s">
        <v>1856</v>
      </c>
      <c r="H841" s="486">
        <v>2007.8</v>
      </c>
    </row>
    <row r="842" spans="1:8" s="235" customFormat="1" ht="24">
      <c r="A842" s="500"/>
      <c r="B842" s="25" t="s">
        <v>1857</v>
      </c>
      <c r="C842" s="25" t="s">
        <v>1858</v>
      </c>
      <c r="D842" s="564"/>
      <c r="E842" s="564"/>
      <c r="F842" s="565"/>
      <c r="G842" s="565"/>
      <c r="H842" s="562"/>
    </row>
    <row r="843" spans="1:8" s="235" customFormat="1" ht="24">
      <c r="A843" s="500"/>
      <c r="B843" s="25" t="s">
        <v>1859</v>
      </c>
      <c r="C843" s="25" t="s">
        <v>1804</v>
      </c>
      <c r="D843" s="564"/>
      <c r="E843" s="564"/>
      <c r="F843" s="565"/>
      <c r="G843" s="565"/>
      <c r="H843" s="562"/>
    </row>
    <row r="844" spans="1:8" s="235" customFormat="1" ht="24">
      <c r="A844" s="500"/>
      <c r="B844" s="237" t="s">
        <v>1805</v>
      </c>
      <c r="C844" s="25" t="s">
        <v>1806</v>
      </c>
      <c r="D844" s="564"/>
      <c r="E844" s="564"/>
      <c r="F844" s="565"/>
      <c r="G844" s="565"/>
      <c r="H844" s="562"/>
    </row>
    <row r="845" spans="1:8" s="235" customFormat="1" ht="12" customHeight="1">
      <c r="A845" s="500"/>
      <c r="B845" s="25" t="s">
        <v>1860</v>
      </c>
      <c r="C845" s="25" t="s">
        <v>1861</v>
      </c>
      <c r="D845" s="564"/>
      <c r="E845" s="564"/>
      <c r="F845" s="565"/>
      <c r="G845" s="565"/>
      <c r="H845" s="562"/>
    </row>
    <row r="846" spans="1:8" s="235" customFormat="1" ht="12" customHeight="1">
      <c r="A846" s="500"/>
      <c r="B846" s="25" t="s">
        <v>1862</v>
      </c>
      <c r="C846" s="25" t="s">
        <v>1863</v>
      </c>
      <c r="D846" s="564"/>
      <c r="E846" s="564"/>
      <c r="F846" s="565"/>
      <c r="G846" s="565"/>
      <c r="H846" s="562"/>
    </row>
    <row r="847" spans="1:8" s="235" customFormat="1" ht="12" customHeight="1">
      <c r="A847" s="500"/>
      <c r="B847" s="25" t="s">
        <v>1864</v>
      </c>
      <c r="C847" s="25" t="s">
        <v>1865</v>
      </c>
      <c r="D847" s="564"/>
      <c r="E847" s="564"/>
      <c r="F847" s="565"/>
      <c r="G847" s="565"/>
      <c r="H847" s="562"/>
    </row>
    <row r="848" spans="1:8" s="235" customFormat="1" ht="36" customHeight="1">
      <c r="A848" s="500"/>
      <c r="B848" s="25" t="s">
        <v>1725</v>
      </c>
      <c r="C848" s="25" t="s">
        <v>1838</v>
      </c>
      <c r="D848" s="564"/>
      <c r="E848" s="564"/>
      <c r="F848" s="565"/>
      <c r="G848" s="565"/>
      <c r="H848" s="562"/>
    </row>
    <row r="849" spans="1:8" s="235" customFormat="1" ht="24">
      <c r="A849" s="500" t="s">
        <v>1866</v>
      </c>
      <c r="B849" s="25" t="s">
        <v>1857</v>
      </c>
      <c r="C849" s="25" t="s">
        <v>1858</v>
      </c>
      <c r="D849" s="532" t="s">
        <v>1840</v>
      </c>
      <c r="E849" s="532" t="s">
        <v>467</v>
      </c>
      <c r="F849" s="539" t="s">
        <v>1855</v>
      </c>
      <c r="G849" s="539" t="s">
        <v>1867</v>
      </c>
      <c r="H849" s="486">
        <v>2007.8</v>
      </c>
    </row>
    <row r="850" spans="1:8" s="235" customFormat="1" ht="24">
      <c r="A850" s="569"/>
      <c r="B850" s="25" t="s">
        <v>1859</v>
      </c>
      <c r="C850" s="25" t="s">
        <v>1804</v>
      </c>
      <c r="D850" s="532"/>
      <c r="E850" s="564"/>
      <c r="F850" s="539"/>
      <c r="G850" s="539"/>
      <c r="H850" s="486"/>
    </row>
    <row r="851" spans="1:8" s="235" customFormat="1" ht="24">
      <c r="A851" s="569"/>
      <c r="B851" s="237" t="s">
        <v>1805</v>
      </c>
      <c r="C851" s="25" t="s">
        <v>1806</v>
      </c>
      <c r="D851" s="532"/>
      <c r="E851" s="564"/>
      <c r="F851" s="539"/>
      <c r="G851" s="539"/>
      <c r="H851" s="486"/>
    </row>
    <row r="852" spans="1:8" s="235" customFormat="1" ht="12">
      <c r="A852" s="569"/>
      <c r="B852" s="25" t="s">
        <v>1860</v>
      </c>
      <c r="C852" s="25" t="s">
        <v>1861</v>
      </c>
      <c r="D852" s="532"/>
      <c r="E852" s="564"/>
      <c r="F852" s="539"/>
      <c r="G852" s="539"/>
      <c r="H852" s="486"/>
    </row>
    <row r="853" spans="1:8" s="235" customFormat="1" ht="36.75" customHeight="1">
      <c r="A853" s="569"/>
      <c r="B853" s="25" t="s">
        <v>1725</v>
      </c>
      <c r="C853" s="25" t="s">
        <v>1838</v>
      </c>
      <c r="D853" s="532"/>
      <c r="E853" s="564"/>
      <c r="F853" s="539"/>
      <c r="G853" s="539"/>
      <c r="H853" s="486"/>
    </row>
    <row r="854" spans="1:8" s="235" customFormat="1" ht="12">
      <c r="A854" s="518" t="s">
        <v>1742</v>
      </c>
      <c r="B854" s="32" t="s">
        <v>1743</v>
      </c>
      <c r="C854" s="32" t="s">
        <v>1744</v>
      </c>
      <c r="D854" s="519" t="s">
        <v>1868</v>
      </c>
      <c r="E854" s="519" t="s">
        <v>1869</v>
      </c>
      <c r="F854" s="520" t="s">
        <v>1747</v>
      </c>
      <c r="G854" s="520" t="s">
        <v>1748</v>
      </c>
      <c r="H854" s="514">
        <v>2007.11</v>
      </c>
    </row>
    <row r="855" spans="1:8" s="235" customFormat="1" ht="24">
      <c r="A855" s="518"/>
      <c r="B855" s="32" t="s">
        <v>1726</v>
      </c>
      <c r="C855" s="32" t="s">
        <v>1691</v>
      </c>
      <c r="D855" s="519"/>
      <c r="E855" s="519"/>
      <c r="F855" s="520"/>
      <c r="G855" s="520"/>
      <c r="H855" s="514"/>
    </row>
    <row r="856" spans="1:8" s="235" customFormat="1" ht="12">
      <c r="A856" s="518"/>
      <c r="B856" s="32" t="s">
        <v>1727</v>
      </c>
      <c r="C856" s="32" t="s">
        <v>1698</v>
      </c>
      <c r="D856" s="519"/>
      <c r="E856" s="519"/>
      <c r="F856" s="520"/>
      <c r="G856" s="520"/>
      <c r="H856" s="514"/>
    </row>
    <row r="857" spans="1:8" s="235" customFormat="1" ht="28.5" customHeight="1">
      <c r="A857" s="518"/>
      <c r="B857" s="32" t="s">
        <v>1725</v>
      </c>
      <c r="C857" s="32" t="s">
        <v>1720</v>
      </c>
      <c r="D857" s="519"/>
      <c r="E857" s="519"/>
      <c r="F857" s="520"/>
      <c r="G857" s="520"/>
      <c r="H857" s="514"/>
    </row>
    <row r="858" spans="1:8" s="235" customFormat="1" ht="24">
      <c r="A858" s="518" t="s">
        <v>1749</v>
      </c>
      <c r="B858" s="32" t="s">
        <v>1726</v>
      </c>
      <c r="C858" s="32" t="s">
        <v>1691</v>
      </c>
      <c r="D858" s="519" t="s">
        <v>1756</v>
      </c>
      <c r="E858" s="519" t="s">
        <v>1757</v>
      </c>
      <c r="F858" s="520" t="s">
        <v>1870</v>
      </c>
      <c r="G858" s="520" t="s">
        <v>1871</v>
      </c>
      <c r="H858" s="514">
        <v>2007.11</v>
      </c>
    </row>
    <row r="859" spans="1:8" s="235" customFormat="1" ht="12">
      <c r="A859" s="518"/>
      <c r="B859" s="32" t="s">
        <v>1727</v>
      </c>
      <c r="C859" s="32" t="s">
        <v>1698</v>
      </c>
      <c r="D859" s="519"/>
      <c r="E859" s="519"/>
      <c r="F859" s="520"/>
      <c r="G859" s="520"/>
      <c r="H859" s="514"/>
    </row>
    <row r="860" spans="1:8" s="235" customFormat="1" ht="30" customHeight="1">
      <c r="A860" s="518"/>
      <c r="B860" s="32" t="s">
        <v>1725</v>
      </c>
      <c r="C860" s="32" t="s">
        <v>1720</v>
      </c>
      <c r="D860" s="519"/>
      <c r="E860" s="519"/>
      <c r="F860" s="520"/>
      <c r="G860" s="520"/>
      <c r="H860" s="514"/>
    </row>
    <row r="861" spans="1:8" s="235" customFormat="1" ht="12">
      <c r="A861" s="518" t="s">
        <v>1754</v>
      </c>
      <c r="B861" s="32" t="s">
        <v>1755</v>
      </c>
      <c r="C861" s="32" t="s">
        <v>1720</v>
      </c>
      <c r="D861" s="519" t="s">
        <v>1872</v>
      </c>
      <c r="E861" s="519" t="s">
        <v>1873</v>
      </c>
      <c r="F861" s="520" t="s">
        <v>1874</v>
      </c>
      <c r="G861" s="520" t="s">
        <v>1875</v>
      </c>
      <c r="H861" s="514">
        <v>2007.11</v>
      </c>
    </row>
    <row r="862" spans="1:8" s="235" customFormat="1" ht="24">
      <c r="A862" s="518"/>
      <c r="B862" s="32" t="s">
        <v>1726</v>
      </c>
      <c r="C862" s="32" t="s">
        <v>1691</v>
      </c>
      <c r="D862" s="519"/>
      <c r="E862" s="519"/>
      <c r="F862" s="520"/>
      <c r="G862" s="520"/>
      <c r="H862" s="514"/>
    </row>
    <row r="863" spans="1:8" s="235" customFormat="1" ht="12">
      <c r="A863" s="518"/>
      <c r="B863" s="32" t="s">
        <v>1727</v>
      </c>
      <c r="C863" s="32" t="s">
        <v>1698</v>
      </c>
      <c r="D863" s="519"/>
      <c r="E863" s="519"/>
      <c r="F863" s="520"/>
      <c r="G863" s="520"/>
      <c r="H863" s="514"/>
    </row>
    <row r="864" spans="1:8" s="235" customFormat="1" ht="26.25" customHeight="1">
      <c r="A864" s="518"/>
      <c r="B864" s="32" t="s">
        <v>1725</v>
      </c>
      <c r="C864" s="32" t="s">
        <v>1720</v>
      </c>
      <c r="D864" s="519"/>
      <c r="E864" s="519"/>
      <c r="F864" s="520"/>
      <c r="G864" s="520"/>
      <c r="H864" s="514"/>
    </row>
    <row r="865" spans="1:8" s="235" customFormat="1" ht="24">
      <c r="A865" s="500" t="s">
        <v>1876</v>
      </c>
      <c r="B865" s="237" t="s">
        <v>1803</v>
      </c>
      <c r="C865" s="25" t="s">
        <v>1804</v>
      </c>
      <c r="D865" s="532" t="s">
        <v>1877</v>
      </c>
      <c r="E865" s="510" t="s">
        <v>1739</v>
      </c>
      <c r="F865" s="539" t="s">
        <v>1843</v>
      </c>
      <c r="G865" s="539" t="s">
        <v>1878</v>
      </c>
      <c r="H865" s="570" t="s">
        <v>1879</v>
      </c>
    </row>
    <row r="866" spans="1:8" s="235" customFormat="1" ht="35.25" customHeight="1">
      <c r="A866" s="500"/>
      <c r="B866" s="237" t="s">
        <v>1733</v>
      </c>
      <c r="C866" s="25" t="s">
        <v>1806</v>
      </c>
      <c r="D866" s="532"/>
      <c r="E866" s="510"/>
      <c r="F866" s="539"/>
      <c r="G866" s="539"/>
      <c r="H866" s="486"/>
    </row>
    <row r="867" spans="1:8" s="235" customFormat="1" ht="12">
      <c r="A867" s="518" t="s">
        <v>1880</v>
      </c>
      <c r="B867" s="32" t="s">
        <v>1881</v>
      </c>
      <c r="C867" s="32" t="s">
        <v>1882</v>
      </c>
      <c r="D867" s="519" t="s">
        <v>1883</v>
      </c>
      <c r="E867" s="519" t="s">
        <v>1884</v>
      </c>
      <c r="F867" s="520"/>
      <c r="G867" s="520" t="s">
        <v>1885</v>
      </c>
      <c r="H867" s="508">
        <v>2007.7</v>
      </c>
    </row>
    <row r="868" spans="1:8" s="235" customFormat="1" ht="36" customHeight="1">
      <c r="A868" s="518"/>
      <c r="B868" s="32" t="s">
        <v>1886</v>
      </c>
      <c r="C868" s="32" t="s">
        <v>1806</v>
      </c>
      <c r="D868" s="519"/>
      <c r="E868" s="519"/>
      <c r="F868" s="520"/>
      <c r="G868" s="520"/>
      <c r="H868" s="508"/>
    </row>
    <row r="869" spans="1:8" s="235" customFormat="1" ht="24">
      <c r="A869" s="518" t="s">
        <v>1887</v>
      </c>
      <c r="B869" s="25" t="s">
        <v>1886</v>
      </c>
      <c r="C869" s="137" t="s">
        <v>1806</v>
      </c>
      <c r="D869" s="519" t="s">
        <v>1883</v>
      </c>
      <c r="E869" s="519" t="s">
        <v>1884</v>
      </c>
      <c r="F869" s="539"/>
      <c r="G869" s="539" t="s">
        <v>1888</v>
      </c>
      <c r="H869" s="486">
        <v>2007.7</v>
      </c>
    </row>
    <row r="870" spans="1:8" s="235" customFormat="1" ht="31.5" customHeight="1">
      <c r="A870" s="518"/>
      <c r="B870" s="25" t="s">
        <v>1881</v>
      </c>
      <c r="C870" s="137" t="s">
        <v>1882</v>
      </c>
      <c r="D870" s="519"/>
      <c r="E870" s="519"/>
      <c r="F870" s="539"/>
      <c r="G870" s="539"/>
      <c r="H870" s="486"/>
    </row>
    <row r="871" spans="1:8" s="235" customFormat="1" ht="24">
      <c r="A871" s="518" t="s">
        <v>1889</v>
      </c>
      <c r="B871" s="32" t="s">
        <v>1886</v>
      </c>
      <c r="C871" s="32" t="s">
        <v>1806</v>
      </c>
      <c r="D871" s="519" t="s">
        <v>1890</v>
      </c>
      <c r="E871" s="519" t="s">
        <v>1884</v>
      </c>
      <c r="F871" s="520"/>
      <c r="G871" s="520" t="s">
        <v>1891</v>
      </c>
      <c r="H871" s="508">
        <v>2007.7</v>
      </c>
    </row>
    <row r="872" spans="1:8" s="235" customFormat="1" ht="24">
      <c r="A872" s="518"/>
      <c r="B872" s="32" t="s">
        <v>1892</v>
      </c>
      <c r="C872" s="25" t="s">
        <v>1893</v>
      </c>
      <c r="D872" s="519"/>
      <c r="E872" s="519"/>
      <c r="F872" s="520"/>
      <c r="G872" s="520"/>
      <c r="H872" s="508"/>
    </row>
    <row r="873" spans="1:8" s="235" customFormat="1" ht="30" customHeight="1">
      <c r="A873" s="518"/>
      <c r="B873" s="32" t="s">
        <v>1894</v>
      </c>
      <c r="C873" s="32" t="s">
        <v>1895</v>
      </c>
      <c r="D873" s="519"/>
      <c r="E873" s="519"/>
      <c r="F873" s="520"/>
      <c r="G873" s="520"/>
      <c r="H873" s="508"/>
    </row>
    <row r="874" spans="1:8" s="235" customFormat="1" ht="24">
      <c r="A874" s="500" t="s">
        <v>1896</v>
      </c>
      <c r="B874" s="25" t="s">
        <v>1886</v>
      </c>
      <c r="C874" s="137" t="s">
        <v>1806</v>
      </c>
      <c r="D874" s="532" t="s">
        <v>1897</v>
      </c>
      <c r="E874" s="532" t="s">
        <v>1898</v>
      </c>
      <c r="F874" s="539"/>
      <c r="G874" s="539" t="s">
        <v>1899</v>
      </c>
      <c r="H874" s="486">
        <v>2007.9</v>
      </c>
    </row>
    <row r="875" spans="1:8" s="235" customFormat="1" ht="37.5" customHeight="1">
      <c r="A875" s="571"/>
      <c r="B875" s="68" t="s">
        <v>1892</v>
      </c>
      <c r="C875" s="136" t="s">
        <v>1893</v>
      </c>
      <c r="D875" s="572"/>
      <c r="E875" s="572"/>
      <c r="F875" s="573"/>
      <c r="G875" s="573"/>
      <c r="H875" s="574"/>
    </row>
    <row r="876" spans="1:8" s="58" customFormat="1" ht="12">
      <c r="A876" s="40"/>
      <c r="B876" s="40"/>
      <c r="C876" s="40"/>
      <c r="D876" s="206"/>
      <c r="E876" s="206"/>
      <c r="F876" s="219"/>
      <c r="G876" s="382"/>
      <c r="H876" s="206"/>
    </row>
    <row r="877" spans="2:7" ht="12">
      <c r="B877" s="3"/>
      <c r="C877" s="3"/>
      <c r="D877" s="1"/>
      <c r="E877" s="1"/>
      <c r="F877" s="4"/>
      <c r="G877" s="4"/>
    </row>
    <row r="878" spans="1:8" s="58" customFormat="1" ht="12" thickBot="1">
      <c r="A878" s="37" t="str">
        <f>A556&amp;"防火基準研究室 "</f>
        <v>建築研究部 防火基準研究室 </v>
      </c>
      <c r="B878" s="37"/>
      <c r="C878" s="37"/>
      <c r="D878" s="65"/>
      <c r="E878" s="65"/>
      <c r="F878" s="177"/>
      <c r="G878" s="379"/>
      <c r="H878" s="65"/>
    </row>
    <row r="879" spans="1:8" s="58" customFormat="1" ht="12" thickTop="1">
      <c r="A879" s="199" t="s">
        <v>3060</v>
      </c>
      <c r="B879" s="200" t="s">
        <v>3061</v>
      </c>
      <c r="C879" s="200" t="s">
        <v>3067</v>
      </c>
      <c r="D879" s="345" t="s">
        <v>3062</v>
      </c>
      <c r="E879" s="345" t="s">
        <v>3063</v>
      </c>
      <c r="F879" s="200" t="s">
        <v>3064</v>
      </c>
      <c r="G879" s="201" t="s">
        <v>3065</v>
      </c>
      <c r="H879" s="207" t="s">
        <v>3066</v>
      </c>
    </row>
    <row r="880" spans="1:8" s="235" customFormat="1" ht="24">
      <c r="A880" s="475" t="s">
        <v>1900</v>
      </c>
      <c r="B880" s="29" t="s">
        <v>1901</v>
      </c>
      <c r="C880" s="149" t="s">
        <v>25</v>
      </c>
      <c r="D880" s="477" t="s">
        <v>1902</v>
      </c>
      <c r="E880" s="477" t="s">
        <v>1903</v>
      </c>
      <c r="F880" s="473"/>
      <c r="G880" s="473" t="s">
        <v>1904</v>
      </c>
      <c r="H880" s="472">
        <v>2007.5</v>
      </c>
    </row>
    <row r="881" spans="1:8" s="235" customFormat="1" ht="12">
      <c r="A881" s="522"/>
      <c r="B881" s="30" t="s">
        <v>1905</v>
      </c>
      <c r="C881" s="26" t="s">
        <v>1906</v>
      </c>
      <c r="D881" s="523"/>
      <c r="E881" s="523"/>
      <c r="F881" s="524"/>
      <c r="G881" s="524"/>
      <c r="H881" s="471"/>
    </row>
    <row r="882" spans="1:8" s="235" customFormat="1" ht="24">
      <c r="A882" s="522"/>
      <c r="B882" s="30" t="s">
        <v>1907</v>
      </c>
      <c r="C882" s="27" t="s">
        <v>1908</v>
      </c>
      <c r="D882" s="523"/>
      <c r="E882" s="523"/>
      <c r="F882" s="524"/>
      <c r="G882" s="524"/>
      <c r="H882" s="471"/>
    </row>
    <row r="883" spans="1:8" s="235" customFormat="1" ht="51" customHeight="1">
      <c r="A883" s="522"/>
      <c r="B883" s="30" t="s">
        <v>1909</v>
      </c>
      <c r="C883" s="27" t="s">
        <v>1910</v>
      </c>
      <c r="D883" s="523"/>
      <c r="E883" s="523"/>
      <c r="F883" s="524"/>
      <c r="G883" s="524"/>
      <c r="H883" s="471"/>
    </row>
    <row r="884" spans="1:8" s="235" customFormat="1" ht="12">
      <c r="A884" s="522" t="s">
        <v>1911</v>
      </c>
      <c r="B884" s="80" t="s">
        <v>1912</v>
      </c>
      <c r="C884" s="38" t="s">
        <v>1913</v>
      </c>
      <c r="D884" s="523" t="s">
        <v>1902</v>
      </c>
      <c r="E884" s="523" t="s">
        <v>1903</v>
      </c>
      <c r="F884" s="524"/>
      <c r="G884" s="524" t="s">
        <v>1914</v>
      </c>
      <c r="H884" s="471">
        <v>2007.5</v>
      </c>
    </row>
    <row r="885" spans="1:8" s="235" customFormat="1" ht="24">
      <c r="A885" s="522"/>
      <c r="B885" s="80" t="s">
        <v>1907</v>
      </c>
      <c r="C885" s="38" t="s">
        <v>1908</v>
      </c>
      <c r="D885" s="523"/>
      <c r="E885" s="523"/>
      <c r="F885" s="524"/>
      <c r="G885" s="524"/>
      <c r="H885" s="471"/>
    </row>
    <row r="886" spans="1:8" s="235" customFormat="1" ht="12">
      <c r="A886" s="522"/>
      <c r="B886" s="80" t="s">
        <v>1905</v>
      </c>
      <c r="C886" s="30" t="s">
        <v>1906</v>
      </c>
      <c r="D886" s="523"/>
      <c r="E886" s="523"/>
      <c r="F886" s="524"/>
      <c r="G886" s="524"/>
      <c r="H886" s="471"/>
    </row>
    <row r="887" spans="1:8" s="235" customFormat="1" ht="38.25" customHeight="1">
      <c r="A887" s="522"/>
      <c r="B887" s="80" t="s">
        <v>1901</v>
      </c>
      <c r="C887" s="38" t="s">
        <v>25</v>
      </c>
      <c r="D887" s="523"/>
      <c r="E887" s="523"/>
      <c r="F887" s="524"/>
      <c r="G887" s="524"/>
      <c r="H887" s="471"/>
    </row>
    <row r="888" spans="1:8" s="235" customFormat="1" ht="24">
      <c r="A888" s="522" t="s">
        <v>1915</v>
      </c>
      <c r="B888" s="30" t="s">
        <v>1916</v>
      </c>
      <c r="C888" s="27" t="s">
        <v>1917</v>
      </c>
      <c r="D888" s="523" t="s">
        <v>1902</v>
      </c>
      <c r="E888" s="523" t="s">
        <v>1903</v>
      </c>
      <c r="F888" s="524"/>
      <c r="G888" s="524" t="s">
        <v>1918</v>
      </c>
      <c r="H888" s="471">
        <v>2007.5</v>
      </c>
    </row>
    <row r="889" spans="1:8" s="235" customFormat="1" ht="24">
      <c r="A889" s="522"/>
      <c r="B889" s="30" t="s">
        <v>1919</v>
      </c>
      <c r="C889" s="26" t="s">
        <v>1920</v>
      </c>
      <c r="D889" s="523"/>
      <c r="E889" s="523"/>
      <c r="F889" s="524"/>
      <c r="G889" s="524"/>
      <c r="H889" s="471"/>
    </row>
    <row r="890" spans="1:8" s="235" customFormat="1" ht="24">
      <c r="A890" s="522"/>
      <c r="B890" s="30" t="s">
        <v>1901</v>
      </c>
      <c r="C890" s="26" t="s">
        <v>25</v>
      </c>
      <c r="D890" s="523"/>
      <c r="E890" s="523"/>
      <c r="F890" s="524"/>
      <c r="G890" s="524"/>
      <c r="H890" s="471"/>
    </row>
    <row r="891" spans="1:8" s="235" customFormat="1" ht="24">
      <c r="A891" s="522"/>
      <c r="B891" s="30" t="s">
        <v>1921</v>
      </c>
      <c r="C891" s="26" t="s">
        <v>1922</v>
      </c>
      <c r="D891" s="523"/>
      <c r="E891" s="523"/>
      <c r="F891" s="524"/>
      <c r="G891" s="524"/>
      <c r="H891" s="471"/>
    </row>
    <row r="892" spans="1:8" s="235" customFormat="1" ht="43.5" customHeight="1">
      <c r="A892" s="522"/>
      <c r="B892" s="30" t="s">
        <v>1923</v>
      </c>
      <c r="C892" s="26" t="s">
        <v>1924</v>
      </c>
      <c r="D892" s="523"/>
      <c r="E892" s="523"/>
      <c r="F892" s="524"/>
      <c r="G892" s="524"/>
      <c r="H892" s="471"/>
    </row>
    <row r="893" spans="1:8" s="235" customFormat="1" ht="24">
      <c r="A893" s="518" t="s">
        <v>1925</v>
      </c>
      <c r="B893" s="32" t="s">
        <v>1926</v>
      </c>
      <c r="C893" s="32" t="s">
        <v>1927</v>
      </c>
      <c r="D893" s="519" t="s">
        <v>1928</v>
      </c>
      <c r="E893" s="519" t="s">
        <v>1929</v>
      </c>
      <c r="F893" s="539" t="s">
        <v>1930</v>
      </c>
      <c r="G893" s="520" t="s">
        <v>1931</v>
      </c>
      <c r="H893" s="508">
        <v>2007.8</v>
      </c>
    </row>
    <row r="894" spans="1:8" s="235" customFormat="1" ht="24">
      <c r="A894" s="518"/>
      <c r="B894" s="32" t="s">
        <v>1932</v>
      </c>
      <c r="C894" s="32" t="s">
        <v>1933</v>
      </c>
      <c r="D894" s="519"/>
      <c r="E894" s="519"/>
      <c r="F894" s="539"/>
      <c r="G894" s="520"/>
      <c r="H894" s="508"/>
    </row>
    <row r="895" spans="1:8" s="235" customFormat="1" ht="24">
      <c r="A895" s="518"/>
      <c r="B895" s="32" t="s">
        <v>1934</v>
      </c>
      <c r="C895" s="32" t="s">
        <v>1927</v>
      </c>
      <c r="D895" s="519"/>
      <c r="E895" s="519"/>
      <c r="F895" s="539"/>
      <c r="G895" s="520"/>
      <c r="H895" s="508"/>
    </row>
    <row r="896" spans="1:8" s="235" customFormat="1" ht="27" customHeight="1">
      <c r="A896" s="518"/>
      <c r="B896" s="32" t="s">
        <v>1935</v>
      </c>
      <c r="C896" s="32" t="s">
        <v>1936</v>
      </c>
      <c r="D896" s="519"/>
      <c r="E896" s="519"/>
      <c r="F896" s="539"/>
      <c r="G896" s="520"/>
      <c r="H896" s="508"/>
    </row>
    <row r="897" spans="1:8" s="235" customFormat="1" ht="12">
      <c r="A897" s="500" t="s">
        <v>1937</v>
      </c>
      <c r="B897" s="25" t="s">
        <v>1938</v>
      </c>
      <c r="C897" s="25" t="s">
        <v>1939</v>
      </c>
      <c r="D897" s="519" t="s">
        <v>1940</v>
      </c>
      <c r="E897" s="519" t="s">
        <v>1941</v>
      </c>
      <c r="F897" s="519" t="s">
        <v>1942</v>
      </c>
      <c r="G897" s="539" t="s">
        <v>1943</v>
      </c>
      <c r="H897" s="486">
        <v>2007.5</v>
      </c>
    </row>
    <row r="898" spans="1:8" s="235" customFormat="1" ht="24">
      <c r="A898" s="500"/>
      <c r="B898" s="25" t="s">
        <v>1944</v>
      </c>
      <c r="C898" s="25" t="s">
        <v>1945</v>
      </c>
      <c r="D898" s="519"/>
      <c r="E898" s="519"/>
      <c r="F898" s="519"/>
      <c r="G898" s="539"/>
      <c r="H898" s="486"/>
    </row>
    <row r="899" spans="1:8" s="235" customFormat="1" ht="12">
      <c r="A899" s="500"/>
      <c r="B899" s="25" t="s">
        <v>1946</v>
      </c>
      <c r="C899" s="25" t="s">
        <v>1939</v>
      </c>
      <c r="D899" s="519"/>
      <c r="E899" s="519"/>
      <c r="F899" s="519"/>
      <c r="G899" s="539"/>
      <c r="H899" s="486"/>
    </row>
    <row r="900" spans="1:8" s="235" customFormat="1" ht="12">
      <c r="A900" s="500"/>
      <c r="B900" s="25" t="s">
        <v>1947</v>
      </c>
      <c r="C900" s="25" t="s">
        <v>1939</v>
      </c>
      <c r="D900" s="519"/>
      <c r="E900" s="519"/>
      <c r="F900" s="519"/>
      <c r="G900" s="539"/>
      <c r="H900" s="486"/>
    </row>
    <row r="901" spans="1:8" s="235" customFormat="1" ht="23.25" customHeight="1">
      <c r="A901" s="500"/>
      <c r="B901" s="25" t="s">
        <v>1948</v>
      </c>
      <c r="C901" s="25" t="s">
        <v>1939</v>
      </c>
      <c r="D901" s="519"/>
      <c r="E901" s="519"/>
      <c r="F901" s="519"/>
      <c r="G901" s="539"/>
      <c r="H901" s="486"/>
    </row>
    <row r="902" spans="1:8" s="235" customFormat="1" ht="12">
      <c r="A902" s="500" t="s">
        <v>1949</v>
      </c>
      <c r="B902" s="25" t="s">
        <v>1947</v>
      </c>
      <c r="C902" s="25" t="s">
        <v>1939</v>
      </c>
      <c r="D902" s="519" t="s">
        <v>1940</v>
      </c>
      <c r="E902" s="519" t="s">
        <v>1941</v>
      </c>
      <c r="F902" s="519" t="s">
        <v>1942</v>
      </c>
      <c r="G902" s="520" t="s">
        <v>1950</v>
      </c>
      <c r="H902" s="508">
        <v>2007.5</v>
      </c>
    </row>
    <row r="903" spans="1:8" s="235" customFormat="1" ht="24">
      <c r="A903" s="500"/>
      <c r="B903" s="25" t="s">
        <v>1944</v>
      </c>
      <c r="C903" s="25" t="s">
        <v>1945</v>
      </c>
      <c r="D903" s="519"/>
      <c r="E903" s="519"/>
      <c r="F903" s="519"/>
      <c r="G903" s="520"/>
      <c r="H903" s="508"/>
    </row>
    <row r="904" spans="1:8" s="235" customFormat="1" ht="12">
      <c r="A904" s="500"/>
      <c r="B904" s="25" t="s">
        <v>1938</v>
      </c>
      <c r="C904" s="25" t="s">
        <v>1939</v>
      </c>
      <c r="D904" s="519"/>
      <c r="E904" s="519"/>
      <c r="F904" s="519"/>
      <c r="G904" s="520"/>
      <c r="H904" s="508"/>
    </row>
    <row r="905" spans="1:8" s="235" customFormat="1" ht="12">
      <c r="A905" s="500"/>
      <c r="B905" s="25" t="s">
        <v>1946</v>
      </c>
      <c r="C905" s="25" t="s">
        <v>1939</v>
      </c>
      <c r="D905" s="519"/>
      <c r="E905" s="519"/>
      <c r="F905" s="519"/>
      <c r="G905" s="520"/>
      <c r="H905" s="508"/>
    </row>
    <row r="906" spans="1:8" s="235" customFormat="1" ht="25.5" customHeight="1">
      <c r="A906" s="500"/>
      <c r="B906" s="25" t="s">
        <v>1948</v>
      </c>
      <c r="C906" s="25" t="s">
        <v>1939</v>
      </c>
      <c r="D906" s="519"/>
      <c r="E906" s="519"/>
      <c r="F906" s="519"/>
      <c r="G906" s="520"/>
      <c r="H906" s="508"/>
    </row>
    <row r="907" spans="1:8" s="235" customFormat="1" ht="12" customHeight="1">
      <c r="A907" s="500" t="s">
        <v>1951</v>
      </c>
      <c r="B907" s="25" t="s">
        <v>1938</v>
      </c>
      <c r="C907" s="25" t="s">
        <v>1939</v>
      </c>
      <c r="D907" s="519" t="s">
        <v>1952</v>
      </c>
      <c r="E907" s="519" t="s">
        <v>1953</v>
      </c>
      <c r="F907" s="520" t="s">
        <v>1954</v>
      </c>
      <c r="G907" s="539" t="s">
        <v>1955</v>
      </c>
      <c r="H907" s="486">
        <v>2007.8</v>
      </c>
    </row>
    <row r="908" spans="1:8" s="235" customFormat="1" ht="24">
      <c r="A908" s="500"/>
      <c r="B908" s="25" t="s">
        <v>1944</v>
      </c>
      <c r="C908" s="25" t="s">
        <v>1945</v>
      </c>
      <c r="D908" s="564"/>
      <c r="E908" s="519"/>
      <c r="F908" s="520"/>
      <c r="G908" s="539"/>
      <c r="H908" s="486"/>
    </row>
    <row r="909" spans="1:8" s="235" customFormat="1" ht="12" customHeight="1">
      <c r="A909" s="500"/>
      <c r="B909" s="25" t="s">
        <v>1946</v>
      </c>
      <c r="C909" s="25" t="s">
        <v>1939</v>
      </c>
      <c r="D909" s="564"/>
      <c r="E909" s="519"/>
      <c r="F909" s="520"/>
      <c r="G909" s="539"/>
      <c r="H909" s="486"/>
    </row>
    <row r="910" spans="1:8" s="235" customFormat="1" ht="12" customHeight="1">
      <c r="A910" s="500"/>
      <c r="B910" s="25" t="s">
        <v>1947</v>
      </c>
      <c r="C910" s="25" t="s">
        <v>1939</v>
      </c>
      <c r="D910" s="564"/>
      <c r="E910" s="519"/>
      <c r="F910" s="520"/>
      <c r="G910" s="539"/>
      <c r="H910" s="486"/>
    </row>
    <row r="911" spans="1:8" s="235" customFormat="1" ht="27" customHeight="1">
      <c r="A911" s="500"/>
      <c r="B911" s="25" t="s">
        <v>1956</v>
      </c>
      <c r="C911" s="25" t="s">
        <v>1939</v>
      </c>
      <c r="D911" s="564"/>
      <c r="E911" s="519"/>
      <c r="F911" s="520"/>
      <c r="G911" s="539"/>
      <c r="H911" s="486"/>
    </row>
    <row r="912" spans="1:8" s="235" customFormat="1" ht="12">
      <c r="A912" s="518" t="s">
        <v>1957</v>
      </c>
      <c r="B912" s="25" t="s">
        <v>1947</v>
      </c>
      <c r="C912" s="25" t="s">
        <v>1939</v>
      </c>
      <c r="D912" s="519" t="s">
        <v>1952</v>
      </c>
      <c r="E912" s="519" t="s">
        <v>1953</v>
      </c>
      <c r="F912" s="520" t="s">
        <v>1954</v>
      </c>
      <c r="G912" s="520" t="s">
        <v>71</v>
      </c>
      <c r="H912" s="486">
        <v>2007.8</v>
      </c>
    </row>
    <row r="913" spans="1:8" s="235" customFormat="1" ht="24">
      <c r="A913" s="518"/>
      <c r="B913" s="25" t="s">
        <v>1944</v>
      </c>
      <c r="C913" s="25" t="s">
        <v>1945</v>
      </c>
      <c r="D913" s="564"/>
      <c r="E913" s="519"/>
      <c r="F913" s="520"/>
      <c r="G913" s="520"/>
      <c r="H913" s="486"/>
    </row>
    <row r="914" spans="1:8" s="235" customFormat="1" ht="12">
      <c r="A914" s="518"/>
      <c r="B914" s="25" t="s">
        <v>1938</v>
      </c>
      <c r="C914" s="25" t="s">
        <v>1939</v>
      </c>
      <c r="D914" s="564"/>
      <c r="E914" s="519"/>
      <c r="F914" s="520"/>
      <c r="G914" s="520"/>
      <c r="H914" s="486"/>
    </row>
    <row r="915" spans="1:8" s="235" customFormat="1" ht="12">
      <c r="A915" s="518"/>
      <c r="B915" s="25" t="s">
        <v>1946</v>
      </c>
      <c r="C915" s="25" t="s">
        <v>1939</v>
      </c>
      <c r="D915" s="564"/>
      <c r="E915" s="519"/>
      <c r="F915" s="520"/>
      <c r="G915" s="520"/>
      <c r="H915" s="486"/>
    </row>
    <row r="916" spans="1:8" s="235" customFormat="1" ht="24.75" customHeight="1">
      <c r="A916" s="483"/>
      <c r="B916" s="68" t="s">
        <v>1948</v>
      </c>
      <c r="C916" s="68" t="s">
        <v>1939</v>
      </c>
      <c r="D916" s="575"/>
      <c r="E916" s="481"/>
      <c r="F916" s="482"/>
      <c r="G916" s="482"/>
      <c r="H916" s="574"/>
    </row>
    <row r="917" spans="1:8" s="58" customFormat="1" ht="12">
      <c r="A917" s="40"/>
      <c r="B917" s="40"/>
      <c r="C917" s="40"/>
      <c r="D917" s="206"/>
      <c r="E917" s="206"/>
      <c r="F917" s="219"/>
      <c r="G917" s="382"/>
      <c r="H917" s="206"/>
    </row>
    <row r="918" spans="1:8" s="58" customFormat="1" ht="12">
      <c r="A918" s="37"/>
      <c r="B918" s="37"/>
      <c r="C918" s="37"/>
      <c r="D918" s="65"/>
      <c r="E918" s="65"/>
      <c r="F918" s="177"/>
      <c r="G918" s="379"/>
      <c r="H918" s="65"/>
    </row>
    <row r="919" spans="1:8" s="58" customFormat="1" ht="12" thickBot="1">
      <c r="A919" s="37" t="str">
        <f>A556&amp;"環境・設備基準研究室 "</f>
        <v>建築研究部 環境・設備基準研究室 </v>
      </c>
      <c r="B919" s="37"/>
      <c r="C919" s="37"/>
      <c r="D919" s="65"/>
      <c r="E919" s="65"/>
      <c r="F919" s="177"/>
      <c r="G919" s="379"/>
      <c r="H919" s="65"/>
    </row>
    <row r="920" spans="1:8" s="58" customFormat="1" ht="12" thickTop="1">
      <c r="A920" s="199" t="s">
        <v>3060</v>
      </c>
      <c r="B920" s="200" t="s">
        <v>3061</v>
      </c>
      <c r="C920" s="200" t="s">
        <v>3067</v>
      </c>
      <c r="D920" s="200" t="s">
        <v>3062</v>
      </c>
      <c r="E920" s="200" t="s">
        <v>3063</v>
      </c>
      <c r="F920" s="200" t="s">
        <v>3064</v>
      </c>
      <c r="G920" s="201" t="s">
        <v>3065</v>
      </c>
      <c r="H920" s="207" t="s">
        <v>3066</v>
      </c>
    </row>
    <row r="921" spans="1:8" s="232" customFormat="1" ht="36.75" customHeight="1">
      <c r="A921" s="535" t="s">
        <v>72</v>
      </c>
      <c r="B921" s="131" t="s">
        <v>73</v>
      </c>
      <c r="C921" s="28" t="s">
        <v>74</v>
      </c>
      <c r="D921" s="537" t="s">
        <v>75</v>
      </c>
      <c r="E921" s="537" t="s">
        <v>3898</v>
      </c>
      <c r="F921" s="538" t="s">
        <v>76</v>
      </c>
      <c r="G921" s="479" t="s">
        <v>77</v>
      </c>
      <c r="H921" s="576">
        <v>2007.8</v>
      </c>
    </row>
    <row r="922" spans="1:8" s="232" customFormat="1" ht="59.25" customHeight="1">
      <c r="A922" s="518"/>
      <c r="B922" s="237" t="s">
        <v>78</v>
      </c>
      <c r="C922" s="239" t="s">
        <v>79</v>
      </c>
      <c r="D922" s="519"/>
      <c r="E922" s="519"/>
      <c r="F922" s="520"/>
      <c r="G922" s="539"/>
      <c r="H922" s="577"/>
    </row>
    <row r="923" spans="1:8" s="232" customFormat="1" ht="36">
      <c r="A923" s="518"/>
      <c r="B923" s="237" t="s">
        <v>80</v>
      </c>
      <c r="C923" s="239" t="s">
        <v>81</v>
      </c>
      <c r="D923" s="519"/>
      <c r="E923" s="519"/>
      <c r="F923" s="520"/>
      <c r="G923" s="539"/>
      <c r="H923" s="577"/>
    </row>
    <row r="924" spans="1:8" s="232" customFormat="1" ht="36">
      <c r="A924" s="518"/>
      <c r="B924" s="237" t="s">
        <v>82</v>
      </c>
      <c r="C924" s="239" t="s">
        <v>83</v>
      </c>
      <c r="D924" s="519"/>
      <c r="E924" s="519"/>
      <c r="F924" s="520"/>
      <c r="G924" s="539"/>
      <c r="H924" s="577"/>
    </row>
    <row r="925" spans="1:8" s="232" customFormat="1" ht="24">
      <c r="A925" s="518"/>
      <c r="B925" s="238" t="s">
        <v>84</v>
      </c>
      <c r="C925" s="239" t="s">
        <v>85</v>
      </c>
      <c r="D925" s="519"/>
      <c r="E925" s="519"/>
      <c r="F925" s="520"/>
      <c r="G925" s="539"/>
      <c r="H925" s="577"/>
    </row>
    <row r="926" spans="1:8" s="232" customFormat="1" ht="42" customHeight="1">
      <c r="A926" s="518"/>
      <c r="B926" s="237" t="s">
        <v>86</v>
      </c>
      <c r="C926" s="25" t="s">
        <v>87</v>
      </c>
      <c r="D926" s="519"/>
      <c r="E926" s="519"/>
      <c r="F926" s="520"/>
      <c r="G926" s="539"/>
      <c r="H926" s="577"/>
    </row>
    <row r="927" spans="1:8" s="232" customFormat="1" ht="36">
      <c r="A927" s="518" t="s">
        <v>88</v>
      </c>
      <c r="B927" s="237" t="s">
        <v>89</v>
      </c>
      <c r="C927" s="239" t="s">
        <v>90</v>
      </c>
      <c r="D927" s="519" t="s">
        <v>75</v>
      </c>
      <c r="E927" s="519" t="s">
        <v>3898</v>
      </c>
      <c r="F927" s="520" t="s">
        <v>76</v>
      </c>
      <c r="G927" s="539" t="s">
        <v>91</v>
      </c>
      <c r="H927" s="577">
        <v>2007.8</v>
      </c>
    </row>
    <row r="928" spans="1:8" s="232" customFormat="1" ht="36">
      <c r="A928" s="518"/>
      <c r="B928" s="237" t="s">
        <v>92</v>
      </c>
      <c r="C928" s="239" t="s">
        <v>81</v>
      </c>
      <c r="D928" s="519"/>
      <c r="E928" s="519"/>
      <c r="F928" s="520"/>
      <c r="G928" s="539"/>
      <c r="H928" s="577"/>
    </row>
    <row r="929" spans="1:8" s="232" customFormat="1" ht="59.25" customHeight="1">
      <c r="A929" s="518"/>
      <c r="B929" s="91" t="s">
        <v>93</v>
      </c>
      <c r="C929" s="239" t="s">
        <v>94</v>
      </c>
      <c r="D929" s="519"/>
      <c r="E929" s="519"/>
      <c r="F929" s="520"/>
      <c r="G929" s="539"/>
      <c r="H929" s="577"/>
    </row>
    <row r="930" spans="1:8" s="232" customFormat="1" ht="24">
      <c r="A930" s="518" t="s">
        <v>95</v>
      </c>
      <c r="B930" s="91" t="s">
        <v>96</v>
      </c>
      <c r="C930" s="239" t="s">
        <v>97</v>
      </c>
      <c r="D930" s="519" t="s">
        <v>75</v>
      </c>
      <c r="E930" s="519" t="s">
        <v>3898</v>
      </c>
      <c r="F930" s="520" t="s">
        <v>76</v>
      </c>
      <c r="G930" s="539" t="s">
        <v>98</v>
      </c>
      <c r="H930" s="577">
        <v>2007.8</v>
      </c>
    </row>
    <row r="931" spans="1:8" s="232" customFormat="1" ht="36">
      <c r="A931" s="518"/>
      <c r="B931" s="237" t="s">
        <v>92</v>
      </c>
      <c r="C931" s="239" t="s">
        <v>81</v>
      </c>
      <c r="D931" s="519"/>
      <c r="E931" s="519"/>
      <c r="F931" s="520"/>
      <c r="G931" s="539"/>
      <c r="H931" s="577"/>
    </row>
    <row r="932" spans="1:8" s="232" customFormat="1" ht="39.75" customHeight="1">
      <c r="A932" s="518"/>
      <c r="B932" s="237" t="s">
        <v>99</v>
      </c>
      <c r="C932" s="239" t="s">
        <v>100</v>
      </c>
      <c r="D932" s="519"/>
      <c r="E932" s="519"/>
      <c r="F932" s="520"/>
      <c r="G932" s="539"/>
      <c r="H932" s="577"/>
    </row>
    <row r="933" spans="1:8" s="232" customFormat="1" ht="24">
      <c r="A933" s="518" t="s">
        <v>101</v>
      </c>
      <c r="B933" s="237" t="s">
        <v>99</v>
      </c>
      <c r="C933" s="239" t="s">
        <v>97</v>
      </c>
      <c r="D933" s="519" t="s">
        <v>75</v>
      </c>
      <c r="E933" s="519" t="s">
        <v>3898</v>
      </c>
      <c r="F933" s="520" t="s">
        <v>76</v>
      </c>
      <c r="G933" s="539" t="s">
        <v>102</v>
      </c>
      <c r="H933" s="577">
        <v>2007.8</v>
      </c>
    </row>
    <row r="934" spans="1:8" s="232" customFormat="1" ht="36">
      <c r="A934" s="518"/>
      <c r="B934" s="237" t="s">
        <v>92</v>
      </c>
      <c r="C934" s="239" t="s">
        <v>81</v>
      </c>
      <c r="D934" s="519"/>
      <c r="E934" s="519"/>
      <c r="F934" s="520"/>
      <c r="G934" s="539"/>
      <c r="H934" s="577"/>
    </row>
    <row r="935" spans="1:8" s="232" customFormat="1" ht="12">
      <c r="A935" s="500"/>
      <c r="B935" s="91" t="s">
        <v>103</v>
      </c>
      <c r="C935" s="239" t="s">
        <v>104</v>
      </c>
      <c r="D935" s="519"/>
      <c r="E935" s="519"/>
      <c r="F935" s="520"/>
      <c r="G935" s="539"/>
      <c r="H935" s="577"/>
    </row>
    <row r="936" spans="1:8" s="232" customFormat="1" ht="38.25" customHeight="1">
      <c r="A936" s="500"/>
      <c r="B936" s="91" t="s">
        <v>82</v>
      </c>
      <c r="C936" s="239" t="s">
        <v>100</v>
      </c>
      <c r="D936" s="519"/>
      <c r="E936" s="519"/>
      <c r="F936" s="520"/>
      <c r="G936" s="539"/>
      <c r="H936" s="577"/>
    </row>
    <row r="937" spans="1:8" s="232" customFormat="1" ht="36">
      <c r="A937" s="518" t="s">
        <v>105</v>
      </c>
      <c r="B937" s="237" t="s">
        <v>92</v>
      </c>
      <c r="C937" s="239" t="s">
        <v>81</v>
      </c>
      <c r="D937" s="519" t="s">
        <v>75</v>
      </c>
      <c r="E937" s="519" t="s">
        <v>3898</v>
      </c>
      <c r="F937" s="520" t="s">
        <v>76</v>
      </c>
      <c r="G937" s="539" t="s">
        <v>106</v>
      </c>
      <c r="H937" s="577">
        <v>2007.8</v>
      </c>
    </row>
    <row r="938" spans="1:8" s="232" customFormat="1" ht="36">
      <c r="A938" s="518"/>
      <c r="B938" s="91" t="s">
        <v>107</v>
      </c>
      <c r="C938" s="239" t="s">
        <v>108</v>
      </c>
      <c r="D938" s="519"/>
      <c r="E938" s="519"/>
      <c r="F938" s="520"/>
      <c r="G938" s="539"/>
      <c r="H938" s="577"/>
    </row>
    <row r="939" spans="1:8" s="232" customFormat="1" ht="36">
      <c r="A939" s="500"/>
      <c r="B939" s="91" t="s">
        <v>109</v>
      </c>
      <c r="C939" s="239" t="s">
        <v>108</v>
      </c>
      <c r="D939" s="519"/>
      <c r="E939" s="519"/>
      <c r="F939" s="520"/>
      <c r="G939" s="539"/>
      <c r="H939" s="577"/>
    </row>
    <row r="940" spans="1:8" s="232" customFormat="1" ht="49.5" customHeight="1">
      <c r="A940" s="500"/>
      <c r="B940" s="91" t="s">
        <v>110</v>
      </c>
      <c r="C940" s="239" t="s">
        <v>108</v>
      </c>
      <c r="D940" s="519"/>
      <c r="E940" s="519"/>
      <c r="F940" s="520"/>
      <c r="G940" s="539"/>
      <c r="H940" s="577"/>
    </row>
    <row r="941" spans="1:8" s="232" customFormat="1" ht="36">
      <c r="A941" s="518" t="s">
        <v>111</v>
      </c>
      <c r="B941" s="91" t="s">
        <v>107</v>
      </c>
      <c r="C941" s="239" t="s">
        <v>108</v>
      </c>
      <c r="D941" s="519" t="s">
        <v>75</v>
      </c>
      <c r="E941" s="519" t="s">
        <v>3898</v>
      </c>
      <c r="F941" s="520" t="s">
        <v>76</v>
      </c>
      <c r="G941" s="539" t="s">
        <v>112</v>
      </c>
      <c r="H941" s="577">
        <v>2007.8</v>
      </c>
    </row>
    <row r="942" spans="1:8" s="232" customFormat="1" ht="36">
      <c r="A942" s="518"/>
      <c r="B942" s="237" t="s">
        <v>92</v>
      </c>
      <c r="C942" s="239" t="s">
        <v>81</v>
      </c>
      <c r="D942" s="519"/>
      <c r="E942" s="519"/>
      <c r="F942" s="520"/>
      <c r="G942" s="539"/>
      <c r="H942" s="577"/>
    </row>
    <row r="943" spans="1:8" s="232" customFormat="1" ht="36">
      <c r="A943" s="500"/>
      <c r="B943" s="91" t="s">
        <v>113</v>
      </c>
      <c r="C943" s="239" t="s">
        <v>94</v>
      </c>
      <c r="D943" s="519"/>
      <c r="E943" s="519"/>
      <c r="F943" s="520"/>
      <c r="G943" s="539"/>
      <c r="H943" s="577"/>
    </row>
    <row r="944" spans="1:8" s="232" customFormat="1" ht="48" customHeight="1">
      <c r="A944" s="500"/>
      <c r="B944" s="91" t="s">
        <v>114</v>
      </c>
      <c r="C944" s="239" t="s">
        <v>94</v>
      </c>
      <c r="D944" s="519"/>
      <c r="E944" s="519"/>
      <c r="F944" s="520"/>
      <c r="G944" s="539"/>
      <c r="H944" s="577"/>
    </row>
    <row r="945" spans="1:8" s="232" customFormat="1" ht="36">
      <c r="A945" s="518" t="s">
        <v>115</v>
      </c>
      <c r="B945" s="91" t="s">
        <v>109</v>
      </c>
      <c r="C945" s="239" t="s">
        <v>108</v>
      </c>
      <c r="D945" s="519" t="s">
        <v>75</v>
      </c>
      <c r="E945" s="519" t="s">
        <v>3898</v>
      </c>
      <c r="F945" s="520" t="s">
        <v>76</v>
      </c>
      <c r="G945" s="539" t="s">
        <v>116</v>
      </c>
      <c r="H945" s="577">
        <v>2007.8</v>
      </c>
    </row>
    <row r="946" spans="1:8" s="232" customFormat="1" ht="36">
      <c r="A946" s="518"/>
      <c r="B946" s="237" t="s">
        <v>92</v>
      </c>
      <c r="C946" s="239" t="s">
        <v>81</v>
      </c>
      <c r="D946" s="519"/>
      <c r="E946" s="519"/>
      <c r="F946" s="520"/>
      <c r="G946" s="539"/>
      <c r="H946" s="577"/>
    </row>
    <row r="947" spans="1:8" s="232" customFormat="1" ht="36">
      <c r="A947" s="500"/>
      <c r="B947" s="91" t="s">
        <v>93</v>
      </c>
      <c r="C947" s="239" t="s">
        <v>94</v>
      </c>
      <c r="D947" s="519"/>
      <c r="E947" s="519"/>
      <c r="F947" s="520"/>
      <c r="G947" s="539"/>
      <c r="H947" s="577"/>
    </row>
    <row r="948" spans="1:8" s="232" customFormat="1" ht="52.5" customHeight="1">
      <c r="A948" s="500"/>
      <c r="B948" s="91" t="s">
        <v>114</v>
      </c>
      <c r="C948" s="239" t="s">
        <v>94</v>
      </c>
      <c r="D948" s="519"/>
      <c r="E948" s="519"/>
      <c r="F948" s="520"/>
      <c r="G948" s="539"/>
      <c r="H948" s="577"/>
    </row>
    <row r="949" spans="1:8" s="232" customFormat="1" ht="12">
      <c r="A949" s="518" t="s">
        <v>117</v>
      </c>
      <c r="B949" s="237" t="s">
        <v>118</v>
      </c>
      <c r="C949" s="25" t="s">
        <v>119</v>
      </c>
      <c r="D949" s="519" t="s">
        <v>75</v>
      </c>
      <c r="E949" s="519" t="s">
        <v>3898</v>
      </c>
      <c r="F949" s="520" t="s">
        <v>76</v>
      </c>
      <c r="G949" s="539" t="s">
        <v>120</v>
      </c>
      <c r="H949" s="577">
        <v>2007.8</v>
      </c>
    </row>
    <row r="950" spans="1:8" s="232" customFormat="1" ht="39.75" customHeight="1">
      <c r="A950" s="518"/>
      <c r="B950" s="237" t="s">
        <v>80</v>
      </c>
      <c r="C950" s="32" t="s">
        <v>81</v>
      </c>
      <c r="D950" s="519"/>
      <c r="E950" s="519"/>
      <c r="F950" s="520"/>
      <c r="G950" s="539"/>
      <c r="H950" s="577"/>
    </row>
    <row r="951" spans="1:8" s="232" customFormat="1" ht="25.5" customHeight="1">
      <c r="A951" s="518"/>
      <c r="B951" s="237" t="s">
        <v>121</v>
      </c>
      <c r="C951" s="25" t="s">
        <v>122</v>
      </c>
      <c r="D951" s="519"/>
      <c r="E951" s="519"/>
      <c r="F951" s="520"/>
      <c r="G951" s="539"/>
      <c r="H951" s="577"/>
    </row>
    <row r="952" spans="1:8" s="232" customFormat="1" ht="36">
      <c r="A952" s="518"/>
      <c r="B952" s="237" t="s">
        <v>78</v>
      </c>
      <c r="C952" s="239" t="s">
        <v>123</v>
      </c>
      <c r="D952" s="519"/>
      <c r="E952" s="519"/>
      <c r="F952" s="520"/>
      <c r="G952" s="539"/>
      <c r="H952" s="577"/>
    </row>
    <row r="953" spans="1:8" s="232" customFormat="1" ht="29.25" customHeight="1">
      <c r="A953" s="518"/>
      <c r="B953" s="237" t="s">
        <v>73</v>
      </c>
      <c r="C953" s="25" t="s">
        <v>119</v>
      </c>
      <c r="D953" s="519"/>
      <c r="E953" s="519"/>
      <c r="F953" s="520"/>
      <c r="G953" s="539"/>
      <c r="H953" s="577"/>
    </row>
    <row r="954" spans="1:8" s="232" customFormat="1" ht="24">
      <c r="A954" s="518" t="s">
        <v>124</v>
      </c>
      <c r="B954" s="237" t="s">
        <v>125</v>
      </c>
      <c r="C954" s="239" t="s">
        <v>97</v>
      </c>
      <c r="D954" s="519" t="s">
        <v>75</v>
      </c>
      <c r="E954" s="519" t="s">
        <v>3898</v>
      </c>
      <c r="F954" s="520" t="s">
        <v>76</v>
      </c>
      <c r="G954" s="539" t="s">
        <v>126</v>
      </c>
      <c r="H954" s="577">
        <v>2007.8</v>
      </c>
    </row>
    <row r="955" spans="1:8" s="232" customFormat="1" ht="36">
      <c r="A955" s="518"/>
      <c r="B955" s="237" t="s">
        <v>80</v>
      </c>
      <c r="C955" s="239" t="s">
        <v>81</v>
      </c>
      <c r="D955" s="519"/>
      <c r="E955" s="519"/>
      <c r="F955" s="520"/>
      <c r="G955" s="539"/>
      <c r="H955" s="577"/>
    </row>
    <row r="956" spans="1:8" s="232" customFormat="1" ht="24">
      <c r="A956" s="518"/>
      <c r="B956" s="32" t="s">
        <v>82</v>
      </c>
      <c r="C956" s="239" t="s">
        <v>100</v>
      </c>
      <c r="D956" s="519"/>
      <c r="E956" s="519"/>
      <c r="F956" s="520"/>
      <c r="G956" s="539"/>
      <c r="H956" s="577"/>
    </row>
    <row r="957" spans="1:8" s="232" customFormat="1" ht="24">
      <c r="A957" s="518"/>
      <c r="B957" s="32" t="s">
        <v>127</v>
      </c>
      <c r="C957" s="239" t="s">
        <v>100</v>
      </c>
      <c r="D957" s="519"/>
      <c r="E957" s="519"/>
      <c r="F957" s="520"/>
      <c r="G957" s="539"/>
      <c r="H957" s="577"/>
    </row>
    <row r="958" spans="1:8" s="232" customFormat="1" ht="42" customHeight="1">
      <c r="A958" s="518"/>
      <c r="B958" s="32" t="s">
        <v>128</v>
      </c>
      <c r="C958" s="239" t="s">
        <v>100</v>
      </c>
      <c r="D958" s="519"/>
      <c r="E958" s="519"/>
      <c r="F958" s="520"/>
      <c r="G958" s="539"/>
      <c r="H958" s="577"/>
    </row>
    <row r="959" spans="1:8" s="232" customFormat="1" ht="24">
      <c r="A959" s="518" t="s">
        <v>129</v>
      </c>
      <c r="B959" s="32" t="s">
        <v>130</v>
      </c>
      <c r="C959" s="239" t="s">
        <v>97</v>
      </c>
      <c r="D959" s="519" t="s">
        <v>75</v>
      </c>
      <c r="E959" s="519" t="s">
        <v>3898</v>
      </c>
      <c r="F959" s="520" t="s">
        <v>76</v>
      </c>
      <c r="G959" s="539" t="s">
        <v>131</v>
      </c>
      <c r="H959" s="577">
        <v>2007.8</v>
      </c>
    </row>
    <row r="960" spans="1:8" s="232" customFormat="1" ht="36">
      <c r="A960" s="518"/>
      <c r="B960" s="237" t="s">
        <v>80</v>
      </c>
      <c r="C960" s="239" t="s">
        <v>81</v>
      </c>
      <c r="D960" s="519"/>
      <c r="E960" s="519"/>
      <c r="F960" s="520"/>
      <c r="G960" s="539"/>
      <c r="H960" s="577"/>
    </row>
    <row r="961" spans="1:8" s="232" customFormat="1" ht="24">
      <c r="A961" s="518"/>
      <c r="B961" s="32" t="s">
        <v>82</v>
      </c>
      <c r="C961" s="239" t="s">
        <v>100</v>
      </c>
      <c r="D961" s="519"/>
      <c r="E961" s="519"/>
      <c r="F961" s="520"/>
      <c r="G961" s="539"/>
      <c r="H961" s="577"/>
    </row>
    <row r="962" spans="1:14" s="232" customFormat="1" ht="24">
      <c r="A962" s="518"/>
      <c r="B962" s="32" t="s">
        <v>127</v>
      </c>
      <c r="C962" s="239" t="s">
        <v>100</v>
      </c>
      <c r="D962" s="519"/>
      <c r="E962" s="519"/>
      <c r="F962" s="520"/>
      <c r="G962" s="539"/>
      <c r="H962" s="577"/>
      <c r="N962" s="37"/>
    </row>
    <row r="963" spans="1:14" s="232" customFormat="1" ht="41.25" customHeight="1">
      <c r="A963" s="518"/>
      <c r="B963" s="237" t="s">
        <v>125</v>
      </c>
      <c r="C963" s="239" t="s">
        <v>100</v>
      </c>
      <c r="D963" s="519"/>
      <c r="E963" s="519"/>
      <c r="F963" s="520"/>
      <c r="G963" s="539"/>
      <c r="H963" s="577"/>
      <c r="N963" s="37"/>
    </row>
    <row r="964" spans="1:14" s="232" customFormat="1" ht="24">
      <c r="A964" s="518" t="s">
        <v>132</v>
      </c>
      <c r="B964" s="32" t="s">
        <v>133</v>
      </c>
      <c r="C964" s="239" t="s">
        <v>97</v>
      </c>
      <c r="D964" s="519" t="s">
        <v>75</v>
      </c>
      <c r="E964" s="519" t="s">
        <v>3898</v>
      </c>
      <c r="F964" s="520" t="s">
        <v>76</v>
      </c>
      <c r="G964" s="539" t="s">
        <v>134</v>
      </c>
      <c r="H964" s="577">
        <v>2007.8</v>
      </c>
      <c r="N964" s="249"/>
    </row>
    <row r="965" spans="1:14" s="232" customFormat="1" ht="36">
      <c r="A965" s="518"/>
      <c r="B965" s="237" t="s">
        <v>80</v>
      </c>
      <c r="C965" s="239" t="s">
        <v>81</v>
      </c>
      <c r="D965" s="519"/>
      <c r="E965" s="519"/>
      <c r="F965" s="520"/>
      <c r="G965" s="539"/>
      <c r="H965" s="577"/>
      <c r="N965" s="249"/>
    </row>
    <row r="966" spans="1:8" s="232" customFormat="1" ht="24">
      <c r="A966" s="518"/>
      <c r="B966" s="32" t="s">
        <v>82</v>
      </c>
      <c r="C966" s="239" t="s">
        <v>100</v>
      </c>
      <c r="D966" s="519"/>
      <c r="E966" s="519"/>
      <c r="F966" s="520"/>
      <c r="G966" s="539"/>
      <c r="H966" s="577"/>
    </row>
    <row r="967" spans="1:8" s="232" customFormat="1" ht="24">
      <c r="A967" s="518"/>
      <c r="B967" s="237" t="s">
        <v>125</v>
      </c>
      <c r="C967" s="239" t="s">
        <v>100</v>
      </c>
      <c r="D967" s="519"/>
      <c r="E967" s="519"/>
      <c r="F967" s="520"/>
      <c r="G967" s="539"/>
      <c r="H967" s="577"/>
    </row>
    <row r="968" spans="1:8" s="232" customFormat="1" ht="36.75" customHeight="1">
      <c r="A968" s="518"/>
      <c r="B968" s="32" t="s">
        <v>128</v>
      </c>
      <c r="C968" s="239" t="s">
        <v>100</v>
      </c>
      <c r="D968" s="519"/>
      <c r="E968" s="519"/>
      <c r="F968" s="520"/>
      <c r="G968" s="539"/>
      <c r="H968" s="577"/>
    </row>
    <row r="969" spans="1:8" s="232" customFormat="1" ht="12">
      <c r="A969" s="518" t="s">
        <v>135</v>
      </c>
      <c r="B969" s="91" t="s">
        <v>136</v>
      </c>
      <c r="C969" s="239" t="s">
        <v>137</v>
      </c>
      <c r="D969" s="510" t="s">
        <v>138</v>
      </c>
      <c r="E969" s="519" t="s">
        <v>3898</v>
      </c>
      <c r="F969" s="539" t="s">
        <v>139</v>
      </c>
      <c r="G969" s="539" t="s">
        <v>140</v>
      </c>
      <c r="H969" s="578">
        <v>2007.1</v>
      </c>
    </row>
    <row r="970" spans="1:8" s="232" customFormat="1" ht="24">
      <c r="A970" s="518"/>
      <c r="B970" s="91" t="s">
        <v>141</v>
      </c>
      <c r="C970" s="239" t="s">
        <v>142</v>
      </c>
      <c r="D970" s="510"/>
      <c r="E970" s="519"/>
      <c r="F970" s="539"/>
      <c r="G970" s="539"/>
      <c r="H970" s="578"/>
    </row>
    <row r="971" spans="1:8" s="232" customFormat="1" ht="12">
      <c r="A971" s="518"/>
      <c r="B971" s="91" t="s">
        <v>143</v>
      </c>
      <c r="C971" s="239" t="s">
        <v>144</v>
      </c>
      <c r="D971" s="510"/>
      <c r="E971" s="519"/>
      <c r="F971" s="539"/>
      <c r="G971" s="539"/>
      <c r="H971" s="578"/>
    </row>
    <row r="972" spans="1:8" s="232" customFormat="1" ht="12">
      <c r="A972" s="518"/>
      <c r="B972" s="91" t="s">
        <v>145</v>
      </c>
      <c r="C972" s="239" t="s">
        <v>137</v>
      </c>
      <c r="D972" s="510"/>
      <c r="E972" s="519"/>
      <c r="F972" s="539"/>
      <c r="G972" s="539"/>
      <c r="H972" s="578"/>
    </row>
    <row r="973" spans="1:8" s="232" customFormat="1" ht="50.25" customHeight="1">
      <c r="A973" s="518"/>
      <c r="B973" s="91" t="s">
        <v>146</v>
      </c>
      <c r="C973" s="239" t="s">
        <v>147</v>
      </c>
      <c r="D973" s="510"/>
      <c r="E973" s="519"/>
      <c r="F973" s="539"/>
      <c r="G973" s="539"/>
      <c r="H973" s="578"/>
    </row>
    <row r="974" spans="1:8" s="232" customFormat="1" ht="36">
      <c r="A974" s="522" t="s">
        <v>148</v>
      </c>
      <c r="B974" s="30" t="s">
        <v>149</v>
      </c>
      <c r="C974" s="30" t="s">
        <v>150</v>
      </c>
      <c r="D974" s="523" t="s">
        <v>151</v>
      </c>
      <c r="E974" s="523" t="s">
        <v>152</v>
      </c>
      <c r="F974" s="524" t="s">
        <v>1110</v>
      </c>
      <c r="G974" s="524" t="s">
        <v>153</v>
      </c>
      <c r="H974" s="471">
        <v>2007.6</v>
      </c>
    </row>
    <row r="975" spans="1:8" s="232" customFormat="1" ht="24">
      <c r="A975" s="522"/>
      <c r="B975" s="30" t="s">
        <v>154</v>
      </c>
      <c r="C975" s="30" t="s">
        <v>3905</v>
      </c>
      <c r="D975" s="523"/>
      <c r="E975" s="523"/>
      <c r="F975" s="524"/>
      <c r="G975" s="524"/>
      <c r="H975" s="471"/>
    </row>
    <row r="976" spans="1:8" s="232" customFormat="1" ht="12">
      <c r="A976" s="522"/>
      <c r="B976" s="30" t="s">
        <v>155</v>
      </c>
      <c r="C976" s="30" t="s">
        <v>156</v>
      </c>
      <c r="D976" s="523"/>
      <c r="E976" s="523"/>
      <c r="F976" s="524"/>
      <c r="G976" s="524"/>
      <c r="H976" s="471"/>
    </row>
    <row r="977" spans="1:8" s="232" customFormat="1" ht="12">
      <c r="A977" s="522"/>
      <c r="B977" s="30" t="s">
        <v>157</v>
      </c>
      <c r="C977" s="30" t="s">
        <v>158</v>
      </c>
      <c r="D977" s="523"/>
      <c r="E977" s="523"/>
      <c r="F977" s="524"/>
      <c r="G977" s="524"/>
      <c r="H977" s="471"/>
    </row>
    <row r="978" spans="1:8" s="232" customFormat="1" ht="29.25" customHeight="1">
      <c r="A978" s="522"/>
      <c r="B978" s="30" t="s">
        <v>159</v>
      </c>
      <c r="C978" s="30" t="s">
        <v>160</v>
      </c>
      <c r="D978" s="523"/>
      <c r="E978" s="523"/>
      <c r="F978" s="524"/>
      <c r="G978" s="524"/>
      <c r="H978" s="471"/>
    </row>
    <row r="979" spans="1:8" s="232" customFormat="1" ht="25.5">
      <c r="A979" s="500" t="s">
        <v>161</v>
      </c>
      <c r="B979" s="237" t="s">
        <v>162</v>
      </c>
      <c r="C979" s="137" t="s">
        <v>163</v>
      </c>
      <c r="D979" s="532" t="s">
        <v>164</v>
      </c>
      <c r="E979" s="510" t="s">
        <v>3862</v>
      </c>
      <c r="F979" s="539" t="s">
        <v>76</v>
      </c>
      <c r="G979" s="539" t="s">
        <v>165</v>
      </c>
      <c r="H979" s="486">
        <v>2007.8</v>
      </c>
    </row>
    <row r="980" spans="1:8" s="232" customFormat="1" ht="24">
      <c r="A980" s="500"/>
      <c r="B980" s="237" t="s">
        <v>166</v>
      </c>
      <c r="C980" s="137" t="s">
        <v>167</v>
      </c>
      <c r="D980" s="532"/>
      <c r="E980" s="510"/>
      <c r="F980" s="539"/>
      <c r="G980" s="539"/>
      <c r="H980" s="486"/>
    </row>
    <row r="981" spans="1:8" s="232" customFormat="1" ht="12">
      <c r="A981" s="500"/>
      <c r="B981" s="237" t="s">
        <v>168</v>
      </c>
      <c r="C981" s="137" t="s">
        <v>169</v>
      </c>
      <c r="D981" s="532"/>
      <c r="E981" s="510"/>
      <c r="F981" s="539"/>
      <c r="G981" s="539"/>
      <c r="H981" s="486"/>
    </row>
    <row r="982" spans="1:8" s="232" customFormat="1" ht="12">
      <c r="A982" s="500"/>
      <c r="B982" s="237" t="s">
        <v>170</v>
      </c>
      <c r="C982" s="137" t="s">
        <v>169</v>
      </c>
      <c r="D982" s="532"/>
      <c r="E982" s="510"/>
      <c r="F982" s="539"/>
      <c r="G982" s="539"/>
      <c r="H982" s="486"/>
    </row>
    <row r="983" spans="1:8" s="232" customFormat="1" ht="26.25" customHeight="1">
      <c r="A983" s="500"/>
      <c r="B983" s="237" t="s">
        <v>171</v>
      </c>
      <c r="C983" s="137" t="s">
        <v>172</v>
      </c>
      <c r="D983" s="532"/>
      <c r="E983" s="510"/>
      <c r="F983" s="539"/>
      <c r="G983" s="539"/>
      <c r="H983" s="486"/>
    </row>
    <row r="984" spans="1:8" s="232" customFormat="1" ht="12">
      <c r="A984" s="500" t="s">
        <v>173</v>
      </c>
      <c r="B984" s="237" t="s">
        <v>168</v>
      </c>
      <c r="C984" s="137" t="s">
        <v>174</v>
      </c>
      <c r="D984" s="532" t="s">
        <v>1193</v>
      </c>
      <c r="E984" s="510" t="s">
        <v>3862</v>
      </c>
      <c r="F984" s="539" t="s">
        <v>76</v>
      </c>
      <c r="G984" s="539" t="s">
        <v>175</v>
      </c>
      <c r="H984" s="486">
        <v>2007.8</v>
      </c>
    </row>
    <row r="985" spans="1:8" s="232" customFormat="1" ht="12">
      <c r="A985" s="500"/>
      <c r="B985" s="237" t="s">
        <v>176</v>
      </c>
      <c r="C985" s="137" t="s">
        <v>174</v>
      </c>
      <c r="D985" s="532"/>
      <c r="E985" s="510"/>
      <c r="F985" s="539"/>
      <c r="G985" s="539"/>
      <c r="H985" s="486"/>
    </row>
    <row r="986" spans="1:8" s="232" customFormat="1" ht="24">
      <c r="A986" s="500"/>
      <c r="B986" s="237" t="s">
        <v>166</v>
      </c>
      <c r="C986" s="137" t="s">
        <v>177</v>
      </c>
      <c r="D986" s="532"/>
      <c r="E986" s="510"/>
      <c r="F986" s="539"/>
      <c r="G986" s="539"/>
      <c r="H986" s="486"/>
    </row>
    <row r="987" spans="1:8" s="232" customFormat="1" ht="24">
      <c r="A987" s="500"/>
      <c r="B987" s="237" t="s">
        <v>178</v>
      </c>
      <c r="C987" s="137" t="s">
        <v>179</v>
      </c>
      <c r="D987" s="532"/>
      <c r="E987" s="510"/>
      <c r="F987" s="539"/>
      <c r="G987" s="539"/>
      <c r="H987" s="486"/>
    </row>
    <row r="988" spans="1:8" s="232" customFormat="1" ht="39" customHeight="1">
      <c r="A988" s="500"/>
      <c r="B988" s="237" t="s">
        <v>162</v>
      </c>
      <c r="C988" s="137" t="s">
        <v>180</v>
      </c>
      <c r="D988" s="532"/>
      <c r="E988" s="510"/>
      <c r="F988" s="539"/>
      <c r="G988" s="539"/>
      <c r="H988" s="486"/>
    </row>
    <row r="989" spans="1:8" s="232" customFormat="1" ht="12">
      <c r="A989" s="500" t="s">
        <v>181</v>
      </c>
      <c r="B989" s="237" t="s">
        <v>182</v>
      </c>
      <c r="C989" s="137" t="s">
        <v>183</v>
      </c>
      <c r="D989" s="532" t="s">
        <v>1193</v>
      </c>
      <c r="E989" s="510" t="s">
        <v>1186</v>
      </c>
      <c r="F989" s="539" t="s">
        <v>76</v>
      </c>
      <c r="G989" s="539" t="s">
        <v>184</v>
      </c>
      <c r="H989" s="486">
        <v>2007.8</v>
      </c>
    </row>
    <row r="990" spans="1:8" s="232" customFormat="1" ht="12">
      <c r="A990" s="500"/>
      <c r="B990" s="237" t="s">
        <v>185</v>
      </c>
      <c r="C990" s="137" t="s">
        <v>174</v>
      </c>
      <c r="D990" s="532"/>
      <c r="E990" s="510"/>
      <c r="F990" s="539"/>
      <c r="G990" s="539"/>
      <c r="H990" s="486"/>
    </row>
    <row r="991" spans="1:8" s="232" customFormat="1" ht="24">
      <c r="A991" s="500"/>
      <c r="B991" s="237" t="s">
        <v>162</v>
      </c>
      <c r="C991" s="137" t="s">
        <v>180</v>
      </c>
      <c r="D991" s="532"/>
      <c r="E991" s="510"/>
      <c r="F991" s="539"/>
      <c r="G991" s="539"/>
      <c r="H991" s="486"/>
    </row>
    <row r="992" spans="1:8" s="232" customFormat="1" ht="24">
      <c r="A992" s="500"/>
      <c r="B992" s="237" t="s">
        <v>166</v>
      </c>
      <c r="C992" s="137" t="s">
        <v>186</v>
      </c>
      <c r="D992" s="532"/>
      <c r="E992" s="510"/>
      <c r="F992" s="539"/>
      <c r="G992" s="539"/>
      <c r="H992" s="486"/>
    </row>
    <row r="993" spans="1:8" s="232" customFormat="1" ht="12">
      <c r="A993" s="500"/>
      <c r="B993" s="237" t="s">
        <v>187</v>
      </c>
      <c r="C993" s="137" t="s">
        <v>1936</v>
      </c>
      <c r="D993" s="532"/>
      <c r="E993" s="510"/>
      <c r="F993" s="539"/>
      <c r="G993" s="539"/>
      <c r="H993" s="486"/>
    </row>
    <row r="994" spans="1:8" s="232" customFormat="1" ht="29.25" customHeight="1">
      <c r="A994" s="500"/>
      <c r="B994" s="237" t="s">
        <v>188</v>
      </c>
      <c r="C994" s="137" t="s">
        <v>172</v>
      </c>
      <c r="D994" s="532"/>
      <c r="E994" s="510"/>
      <c r="F994" s="539"/>
      <c r="G994" s="539"/>
      <c r="H994" s="486"/>
    </row>
    <row r="995" spans="1:8" s="232" customFormat="1" ht="22.5" customHeight="1">
      <c r="A995" s="500" t="s">
        <v>189</v>
      </c>
      <c r="B995" s="237" t="s">
        <v>185</v>
      </c>
      <c r="C995" s="137" t="s">
        <v>174</v>
      </c>
      <c r="D995" s="532" t="s">
        <v>1193</v>
      </c>
      <c r="E995" s="510" t="s">
        <v>1186</v>
      </c>
      <c r="F995" s="539" t="s">
        <v>76</v>
      </c>
      <c r="G995" s="539" t="s">
        <v>190</v>
      </c>
      <c r="H995" s="486">
        <v>2007.8</v>
      </c>
    </row>
    <row r="996" spans="1:8" s="232" customFormat="1" ht="12">
      <c r="A996" s="500"/>
      <c r="B996" s="237" t="s">
        <v>182</v>
      </c>
      <c r="C996" s="137" t="s">
        <v>183</v>
      </c>
      <c r="D996" s="532"/>
      <c r="E996" s="510"/>
      <c r="F996" s="539"/>
      <c r="G996" s="539"/>
      <c r="H996" s="486"/>
    </row>
    <row r="997" spans="1:8" s="232" customFormat="1" ht="24">
      <c r="A997" s="500"/>
      <c r="B997" s="237" t="s">
        <v>162</v>
      </c>
      <c r="C997" s="137" t="s">
        <v>191</v>
      </c>
      <c r="D997" s="532"/>
      <c r="E997" s="510"/>
      <c r="F997" s="539"/>
      <c r="G997" s="539"/>
      <c r="H997" s="486"/>
    </row>
    <row r="998" spans="1:8" s="232" customFormat="1" ht="24">
      <c r="A998" s="500"/>
      <c r="B998" s="237" t="s">
        <v>166</v>
      </c>
      <c r="C998" s="137" t="s">
        <v>192</v>
      </c>
      <c r="D998" s="532"/>
      <c r="E998" s="510"/>
      <c r="F998" s="539"/>
      <c r="G998" s="539"/>
      <c r="H998" s="486"/>
    </row>
    <row r="999" spans="1:8" s="232" customFormat="1" ht="12">
      <c r="A999" s="500"/>
      <c r="B999" s="237" t="s">
        <v>193</v>
      </c>
      <c r="C999" s="137" t="s">
        <v>1936</v>
      </c>
      <c r="D999" s="532"/>
      <c r="E999" s="510"/>
      <c r="F999" s="539"/>
      <c r="G999" s="539"/>
      <c r="H999" s="486"/>
    </row>
    <row r="1000" spans="1:8" s="232" customFormat="1" ht="27" customHeight="1">
      <c r="A1000" s="500"/>
      <c r="B1000" s="237" t="s">
        <v>188</v>
      </c>
      <c r="C1000" s="137" t="s">
        <v>172</v>
      </c>
      <c r="D1000" s="532"/>
      <c r="E1000" s="510"/>
      <c r="F1000" s="539"/>
      <c r="G1000" s="539"/>
      <c r="H1000" s="486"/>
    </row>
    <row r="1001" spans="1:8" s="232" customFormat="1" ht="12">
      <c r="A1001" s="500" t="s">
        <v>194</v>
      </c>
      <c r="B1001" s="237" t="s">
        <v>195</v>
      </c>
      <c r="C1001" s="137" t="s">
        <v>1720</v>
      </c>
      <c r="D1001" s="532" t="s">
        <v>1193</v>
      </c>
      <c r="E1001" s="532" t="s">
        <v>1186</v>
      </c>
      <c r="F1001" s="539" t="s">
        <v>76</v>
      </c>
      <c r="G1001" s="539" t="s">
        <v>196</v>
      </c>
      <c r="H1001" s="486">
        <v>2007.8</v>
      </c>
    </row>
    <row r="1002" spans="1:8" s="232" customFormat="1" ht="12">
      <c r="A1002" s="500"/>
      <c r="B1002" s="237" t="s">
        <v>197</v>
      </c>
      <c r="C1002" s="137" t="s">
        <v>198</v>
      </c>
      <c r="D1002" s="532"/>
      <c r="E1002" s="532"/>
      <c r="F1002" s="539"/>
      <c r="G1002" s="539"/>
      <c r="H1002" s="486"/>
    </row>
    <row r="1003" spans="1:8" s="232" customFormat="1" ht="24">
      <c r="A1003" s="500"/>
      <c r="B1003" s="237" t="s">
        <v>162</v>
      </c>
      <c r="C1003" s="137" t="s">
        <v>191</v>
      </c>
      <c r="D1003" s="532"/>
      <c r="E1003" s="532"/>
      <c r="F1003" s="539"/>
      <c r="G1003" s="539"/>
      <c r="H1003" s="486"/>
    </row>
    <row r="1004" spans="1:8" s="232" customFormat="1" ht="12">
      <c r="A1004" s="500"/>
      <c r="B1004" s="237" t="s">
        <v>199</v>
      </c>
      <c r="C1004" s="137" t="s">
        <v>1720</v>
      </c>
      <c r="D1004" s="532"/>
      <c r="E1004" s="532"/>
      <c r="F1004" s="539"/>
      <c r="G1004" s="539"/>
      <c r="H1004" s="486"/>
    </row>
    <row r="1005" spans="1:8" s="232" customFormat="1" ht="12">
      <c r="A1005" s="500"/>
      <c r="B1005" s="237" t="s">
        <v>200</v>
      </c>
      <c r="C1005" s="137" t="s">
        <v>1720</v>
      </c>
      <c r="D1005" s="532"/>
      <c r="E1005" s="532"/>
      <c r="F1005" s="539"/>
      <c r="G1005" s="539"/>
      <c r="H1005" s="486"/>
    </row>
    <row r="1006" spans="1:8" s="232" customFormat="1" ht="28.5" customHeight="1">
      <c r="A1006" s="500"/>
      <c r="B1006" s="237" t="s">
        <v>201</v>
      </c>
      <c r="C1006" s="137" t="s">
        <v>1720</v>
      </c>
      <c r="D1006" s="532"/>
      <c r="E1006" s="532"/>
      <c r="F1006" s="539"/>
      <c r="G1006" s="539"/>
      <c r="H1006" s="486"/>
    </row>
    <row r="1007" spans="1:8" s="232" customFormat="1" ht="27.75" customHeight="1">
      <c r="A1007" s="500" t="s">
        <v>202</v>
      </c>
      <c r="B1007" s="237" t="s">
        <v>162</v>
      </c>
      <c r="C1007" s="137" t="s">
        <v>191</v>
      </c>
      <c r="D1007" s="532" t="s">
        <v>203</v>
      </c>
      <c r="E1007" s="532" t="s">
        <v>204</v>
      </c>
      <c r="F1007" s="539"/>
      <c r="G1007" s="539" t="s">
        <v>205</v>
      </c>
      <c r="H1007" s="486">
        <v>2007.9</v>
      </c>
    </row>
    <row r="1008" spans="1:8" s="232" customFormat="1" ht="24">
      <c r="A1008" s="500"/>
      <c r="B1008" s="237" t="s">
        <v>166</v>
      </c>
      <c r="C1008" s="137" t="s">
        <v>192</v>
      </c>
      <c r="D1008" s="532"/>
      <c r="E1008" s="532"/>
      <c r="F1008" s="539"/>
      <c r="G1008" s="539"/>
      <c r="H1008" s="486"/>
    </row>
    <row r="1009" spans="1:8" s="232" customFormat="1" ht="12">
      <c r="A1009" s="500"/>
      <c r="B1009" s="237" t="s">
        <v>206</v>
      </c>
      <c r="C1009" s="137" t="s">
        <v>1229</v>
      </c>
      <c r="D1009" s="532"/>
      <c r="E1009" s="532"/>
      <c r="F1009" s="539"/>
      <c r="G1009" s="539"/>
      <c r="H1009" s="486"/>
    </row>
    <row r="1010" spans="1:8" s="232" customFormat="1" ht="24" customHeight="1">
      <c r="A1010" s="500"/>
      <c r="B1010" s="237" t="s">
        <v>207</v>
      </c>
      <c r="C1010" s="137" t="s">
        <v>174</v>
      </c>
      <c r="D1010" s="532"/>
      <c r="E1010" s="532"/>
      <c r="F1010" s="539"/>
      <c r="G1010" s="539"/>
      <c r="H1010" s="486"/>
    </row>
    <row r="1011" spans="1:8" s="232" customFormat="1" ht="12">
      <c r="A1011" s="500" t="s">
        <v>208</v>
      </c>
      <c r="B1011" s="237" t="s">
        <v>209</v>
      </c>
      <c r="C1011" s="137" t="s">
        <v>1720</v>
      </c>
      <c r="D1011" s="532" t="s">
        <v>203</v>
      </c>
      <c r="E1011" s="532" t="s">
        <v>210</v>
      </c>
      <c r="F1011" s="539"/>
      <c r="G1011" s="539" t="s">
        <v>211</v>
      </c>
      <c r="H1011" s="486">
        <v>2007.9</v>
      </c>
    </row>
    <row r="1012" spans="1:8" s="232" customFormat="1" ht="12">
      <c r="A1012" s="500"/>
      <c r="B1012" s="237" t="s">
        <v>212</v>
      </c>
      <c r="C1012" s="137" t="s">
        <v>198</v>
      </c>
      <c r="D1012" s="532"/>
      <c r="E1012" s="532"/>
      <c r="F1012" s="539"/>
      <c r="G1012" s="539"/>
      <c r="H1012" s="486"/>
    </row>
    <row r="1013" spans="1:8" s="232" customFormat="1" ht="24">
      <c r="A1013" s="500"/>
      <c r="B1013" s="237" t="s">
        <v>162</v>
      </c>
      <c r="C1013" s="137" t="s">
        <v>191</v>
      </c>
      <c r="D1013" s="532"/>
      <c r="E1013" s="532"/>
      <c r="F1013" s="539"/>
      <c r="G1013" s="539"/>
      <c r="H1013" s="486"/>
    </row>
    <row r="1014" spans="1:8" s="232" customFormat="1" ht="12">
      <c r="A1014" s="500"/>
      <c r="B1014" s="237" t="s">
        <v>199</v>
      </c>
      <c r="C1014" s="137" t="s">
        <v>1720</v>
      </c>
      <c r="D1014" s="532"/>
      <c r="E1014" s="532"/>
      <c r="F1014" s="539"/>
      <c r="G1014" s="539"/>
      <c r="H1014" s="486"/>
    </row>
    <row r="1015" spans="1:8" s="232" customFormat="1" ht="12">
      <c r="A1015" s="500"/>
      <c r="B1015" s="237" t="s">
        <v>200</v>
      </c>
      <c r="C1015" s="137" t="s">
        <v>1720</v>
      </c>
      <c r="D1015" s="532"/>
      <c r="E1015" s="532"/>
      <c r="F1015" s="539"/>
      <c r="G1015" s="539"/>
      <c r="H1015" s="486"/>
    </row>
    <row r="1016" spans="1:8" s="232" customFormat="1" ht="28.5" customHeight="1">
      <c r="A1016" s="500"/>
      <c r="B1016" s="237" t="s">
        <v>201</v>
      </c>
      <c r="C1016" s="137" t="s">
        <v>1720</v>
      </c>
      <c r="D1016" s="532"/>
      <c r="E1016" s="532"/>
      <c r="F1016" s="539"/>
      <c r="G1016" s="539"/>
      <c r="H1016" s="486"/>
    </row>
    <row r="1017" spans="1:8" s="232" customFormat="1" ht="24">
      <c r="A1017" s="500" t="s">
        <v>213</v>
      </c>
      <c r="B1017" s="237" t="s">
        <v>162</v>
      </c>
      <c r="C1017" s="137" t="s">
        <v>214</v>
      </c>
      <c r="D1017" s="532" t="s">
        <v>215</v>
      </c>
      <c r="E1017" s="532" t="s">
        <v>216</v>
      </c>
      <c r="F1017" s="539" t="s">
        <v>217</v>
      </c>
      <c r="G1017" s="539" t="s">
        <v>218</v>
      </c>
      <c r="H1017" s="486">
        <v>2007.9</v>
      </c>
    </row>
    <row r="1018" spans="1:8" s="232" customFormat="1" ht="24">
      <c r="A1018" s="500"/>
      <c r="B1018" s="237" t="s">
        <v>166</v>
      </c>
      <c r="C1018" s="137" t="s">
        <v>219</v>
      </c>
      <c r="D1018" s="532"/>
      <c r="E1018" s="532"/>
      <c r="F1018" s="539"/>
      <c r="G1018" s="539"/>
      <c r="H1018" s="486"/>
    </row>
    <row r="1019" spans="1:8" s="232" customFormat="1" ht="12">
      <c r="A1019" s="500"/>
      <c r="B1019" s="237" t="s">
        <v>168</v>
      </c>
      <c r="C1019" s="137" t="s">
        <v>169</v>
      </c>
      <c r="D1019" s="532"/>
      <c r="E1019" s="532"/>
      <c r="F1019" s="539"/>
      <c r="G1019" s="539"/>
      <c r="H1019" s="486"/>
    </row>
    <row r="1020" spans="1:8" s="232" customFormat="1" ht="37.5" customHeight="1">
      <c r="A1020" s="500"/>
      <c r="B1020" s="237" t="s">
        <v>170</v>
      </c>
      <c r="C1020" s="137" t="s">
        <v>169</v>
      </c>
      <c r="D1020" s="532"/>
      <c r="E1020" s="532"/>
      <c r="F1020" s="539"/>
      <c r="G1020" s="539"/>
      <c r="H1020" s="486"/>
    </row>
    <row r="1021" spans="1:8" s="232" customFormat="1" ht="24">
      <c r="A1021" s="500" t="s">
        <v>220</v>
      </c>
      <c r="B1021" s="237" t="s">
        <v>166</v>
      </c>
      <c r="C1021" s="137" t="s">
        <v>219</v>
      </c>
      <c r="D1021" s="532" t="s">
        <v>215</v>
      </c>
      <c r="E1021" s="532" t="s">
        <v>216</v>
      </c>
      <c r="F1021" s="539" t="s">
        <v>221</v>
      </c>
      <c r="G1021" s="539" t="s">
        <v>222</v>
      </c>
      <c r="H1021" s="486">
        <v>2007.9</v>
      </c>
    </row>
    <row r="1022" spans="1:8" s="232" customFormat="1" ht="24">
      <c r="A1022" s="500"/>
      <c r="B1022" s="237" t="s">
        <v>162</v>
      </c>
      <c r="C1022" s="137" t="s">
        <v>214</v>
      </c>
      <c r="D1022" s="532"/>
      <c r="E1022" s="532"/>
      <c r="F1022" s="539"/>
      <c r="G1022" s="539"/>
      <c r="H1022" s="486"/>
    </row>
    <row r="1023" spans="1:8" s="232" customFormat="1" ht="12">
      <c r="A1023" s="500"/>
      <c r="B1023" s="237" t="s">
        <v>168</v>
      </c>
      <c r="C1023" s="137" t="s">
        <v>169</v>
      </c>
      <c r="D1023" s="532"/>
      <c r="E1023" s="532"/>
      <c r="F1023" s="539"/>
      <c r="G1023" s="539"/>
      <c r="H1023" s="486"/>
    </row>
    <row r="1024" spans="1:8" s="232" customFormat="1" ht="33" customHeight="1">
      <c r="A1024" s="500"/>
      <c r="B1024" s="237" t="s">
        <v>1053</v>
      </c>
      <c r="C1024" s="137" t="s">
        <v>174</v>
      </c>
      <c r="D1024" s="532"/>
      <c r="E1024" s="532"/>
      <c r="F1024" s="539"/>
      <c r="G1024" s="539"/>
      <c r="H1024" s="486"/>
    </row>
    <row r="1025" spans="1:8" s="232" customFormat="1" ht="24">
      <c r="A1025" s="526" t="s">
        <v>223</v>
      </c>
      <c r="B1025" s="61" t="s">
        <v>166</v>
      </c>
      <c r="C1025" s="32" t="s">
        <v>219</v>
      </c>
      <c r="D1025" s="519" t="s">
        <v>224</v>
      </c>
      <c r="E1025" s="519" t="s">
        <v>2706</v>
      </c>
      <c r="F1025" s="520" t="s">
        <v>225</v>
      </c>
      <c r="G1025" s="520" t="s">
        <v>226</v>
      </c>
      <c r="H1025" s="508">
        <v>2007.11</v>
      </c>
    </row>
    <row r="1026" spans="1:8" s="232" customFormat="1" ht="12">
      <c r="A1026" s="526"/>
      <c r="B1026" s="61" t="s">
        <v>227</v>
      </c>
      <c r="C1026" s="32" t="s">
        <v>228</v>
      </c>
      <c r="D1026" s="519"/>
      <c r="E1026" s="519"/>
      <c r="F1026" s="520"/>
      <c r="G1026" s="520"/>
      <c r="H1026" s="508"/>
    </row>
    <row r="1027" spans="1:8" s="232" customFormat="1" ht="24">
      <c r="A1027" s="526"/>
      <c r="B1027" s="32" t="s">
        <v>178</v>
      </c>
      <c r="C1027" s="32" t="s">
        <v>229</v>
      </c>
      <c r="D1027" s="519"/>
      <c r="E1027" s="519"/>
      <c r="F1027" s="520"/>
      <c r="G1027" s="520"/>
      <c r="H1027" s="508"/>
    </row>
    <row r="1028" spans="1:8" s="232" customFormat="1" ht="24">
      <c r="A1028" s="526"/>
      <c r="B1028" s="32" t="s">
        <v>230</v>
      </c>
      <c r="C1028" s="32" t="s">
        <v>231</v>
      </c>
      <c r="D1028" s="519"/>
      <c r="E1028" s="519"/>
      <c r="F1028" s="520"/>
      <c r="G1028" s="520"/>
      <c r="H1028" s="508"/>
    </row>
    <row r="1029" spans="1:8" s="232" customFormat="1" ht="24">
      <c r="A1029" s="526"/>
      <c r="B1029" s="32" t="s">
        <v>232</v>
      </c>
      <c r="C1029" s="32" t="s">
        <v>233</v>
      </c>
      <c r="D1029" s="519"/>
      <c r="E1029" s="519"/>
      <c r="F1029" s="520"/>
      <c r="G1029" s="520"/>
      <c r="H1029" s="508"/>
    </row>
    <row r="1030" spans="1:8" s="232" customFormat="1" ht="24">
      <c r="A1030" s="526"/>
      <c r="B1030" s="32" t="s">
        <v>234</v>
      </c>
      <c r="C1030" s="32" t="s">
        <v>235</v>
      </c>
      <c r="D1030" s="519"/>
      <c r="E1030" s="519"/>
      <c r="F1030" s="520"/>
      <c r="G1030" s="520"/>
      <c r="H1030" s="508"/>
    </row>
    <row r="1031" spans="1:8" s="232" customFormat="1" ht="24">
      <c r="A1031" s="526"/>
      <c r="B1031" s="32" t="s">
        <v>236</v>
      </c>
      <c r="C1031" s="32" t="s">
        <v>237</v>
      </c>
      <c r="D1031" s="519"/>
      <c r="E1031" s="519"/>
      <c r="F1031" s="520"/>
      <c r="G1031" s="520"/>
      <c r="H1031" s="508"/>
    </row>
    <row r="1032" spans="1:8" s="232" customFormat="1" ht="24">
      <c r="A1032" s="526"/>
      <c r="B1032" s="32" t="s">
        <v>1180</v>
      </c>
      <c r="C1032" s="32" t="s">
        <v>238</v>
      </c>
      <c r="D1032" s="519"/>
      <c r="E1032" s="519"/>
      <c r="F1032" s="520"/>
      <c r="G1032" s="520"/>
      <c r="H1032" s="508"/>
    </row>
    <row r="1033" spans="1:8" s="232" customFormat="1" ht="24">
      <c r="A1033" s="526"/>
      <c r="B1033" s="32" t="s">
        <v>239</v>
      </c>
      <c r="C1033" s="32" t="s">
        <v>240</v>
      </c>
      <c r="D1033" s="519"/>
      <c r="E1033" s="519"/>
      <c r="F1033" s="520"/>
      <c r="G1033" s="520"/>
      <c r="H1033" s="508"/>
    </row>
    <row r="1034" spans="1:8" s="232" customFormat="1" ht="24">
      <c r="A1034" s="526"/>
      <c r="B1034" s="32" t="s">
        <v>241</v>
      </c>
      <c r="C1034" s="32" t="s">
        <v>242</v>
      </c>
      <c r="D1034" s="519"/>
      <c r="E1034" s="519"/>
      <c r="F1034" s="520"/>
      <c r="G1034" s="520"/>
      <c r="H1034" s="508"/>
    </row>
    <row r="1035" spans="1:8" s="232" customFormat="1" ht="24">
      <c r="A1035" s="526"/>
      <c r="B1035" s="32" t="s">
        <v>243</v>
      </c>
      <c r="C1035" s="32" t="s">
        <v>242</v>
      </c>
      <c r="D1035" s="519"/>
      <c r="E1035" s="519"/>
      <c r="F1035" s="520"/>
      <c r="G1035" s="520"/>
      <c r="H1035" s="508"/>
    </row>
    <row r="1036" spans="1:8" s="232" customFormat="1" ht="24">
      <c r="A1036" s="526"/>
      <c r="B1036" s="32" t="s">
        <v>162</v>
      </c>
      <c r="C1036" s="32" t="s">
        <v>244</v>
      </c>
      <c r="D1036" s="519"/>
      <c r="E1036" s="519"/>
      <c r="F1036" s="520"/>
      <c r="G1036" s="520"/>
      <c r="H1036" s="508"/>
    </row>
    <row r="1037" spans="1:8" s="232" customFormat="1" ht="24">
      <c r="A1037" s="526"/>
      <c r="B1037" s="32" t="s">
        <v>168</v>
      </c>
      <c r="C1037" s="32" t="s">
        <v>242</v>
      </c>
      <c r="D1037" s="519"/>
      <c r="E1037" s="519"/>
      <c r="F1037" s="520"/>
      <c r="G1037" s="520"/>
      <c r="H1037" s="508"/>
    </row>
    <row r="1038" spans="1:8" s="232" customFormat="1" ht="36">
      <c r="A1038" s="526"/>
      <c r="B1038" s="32" t="s">
        <v>245</v>
      </c>
      <c r="C1038" s="32" t="s">
        <v>246</v>
      </c>
      <c r="D1038" s="519"/>
      <c r="E1038" s="519"/>
      <c r="F1038" s="520"/>
      <c r="G1038" s="520"/>
      <c r="H1038" s="508"/>
    </row>
    <row r="1039" spans="1:8" s="232" customFormat="1" ht="60.75" customHeight="1">
      <c r="A1039" s="579"/>
      <c r="B1039" s="60" t="s">
        <v>247</v>
      </c>
      <c r="C1039" s="60" t="s">
        <v>248</v>
      </c>
      <c r="D1039" s="481"/>
      <c r="E1039" s="481"/>
      <c r="F1039" s="482"/>
      <c r="G1039" s="482"/>
      <c r="H1039" s="580"/>
    </row>
    <row r="1040" spans="1:8" s="58" customFormat="1" ht="12">
      <c r="A1040" s="40"/>
      <c r="B1040" s="40"/>
      <c r="C1040" s="40"/>
      <c r="D1040" s="206"/>
      <c r="E1040" s="206"/>
      <c r="F1040" s="219"/>
      <c r="G1040" s="382"/>
      <c r="H1040" s="206"/>
    </row>
    <row r="1041" spans="2:7" ht="12">
      <c r="B1041" s="3"/>
      <c r="C1041" s="3"/>
      <c r="D1041" s="1"/>
      <c r="E1041" s="1"/>
      <c r="F1041" s="4"/>
      <c r="G1041" s="4"/>
    </row>
    <row r="1042" spans="1:8" s="12" customFormat="1" ht="41.25" hidden="1">
      <c r="A1042" s="9" t="s">
        <v>959</v>
      </c>
      <c r="B1042" s="10"/>
      <c r="C1042" s="10"/>
      <c r="D1042" s="344"/>
      <c r="E1042" s="344"/>
      <c r="F1042" s="10"/>
      <c r="G1042" s="10"/>
      <c r="H1042" s="11"/>
    </row>
    <row r="1043" spans="1:8" s="6" customFormat="1" ht="12.75">
      <c r="A1043" s="5"/>
      <c r="B1043" s="13"/>
      <c r="C1043" s="13"/>
      <c r="D1043" s="347"/>
      <c r="E1043" s="347"/>
      <c r="F1043" s="13"/>
      <c r="G1043" s="13"/>
      <c r="H1043" s="14"/>
    </row>
    <row r="1044" spans="2:8" ht="12.75">
      <c r="B1044" s="4"/>
      <c r="C1044" s="4"/>
      <c r="D1044" s="1"/>
      <c r="E1044" s="1"/>
      <c r="F1044" s="4"/>
      <c r="G1044" s="4"/>
      <c r="H1044" s="7"/>
    </row>
    <row r="1045" spans="1:8" s="58" customFormat="1" ht="13.5" thickBot="1">
      <c r="A1045" s="37" t="str">
        <f>A1042&amp;"住宅計画研究室 "</f>
        <v>住宅研究部 住宅計画研究室 </v>
      </c>
      <c r="B1045" s="37"/>
      <c r="C1045" s="37"/>
      <c r="D1045" s="65"/>
      <c r="E1045" s="65"/>
      <c r="F1045" s="177"/>
      <c r="G1045" s="379"/>
      <c r="H1045" s="65"/>
    </row>
    <row r="1046" spans="1:8" s="58" customFormat="1" ht="13.5" thickTop="1">
      <c r="A1046" s="199" t="s">
        <v>3060</v>
      </c>
      <c r="B1046" s="200" t="s">
        <v>3061</v>
      </c>
      <c r="C1046" s="200" t="s">
        <v>3067</v>
      </c>
      <c r="D1046" s="345" t="s">
        <v>3062</v>
      </c>
      <c r="E1046" s="345" t="s">
        <v>3063</v>
      </c>
      <c r="F1046" s="200" t="s">
        <v>3064</v>
      </c>
      <c r="G1046" s="201" t="s">
        <v>3065</v>
      </c>
      <c r="H1046" s="207" t="s">
        <v>3066</v>
      </c>
    </row>
    <row r="1047" spans="1:8" s="58" customFormat="1" ht="39" customHeight="1">
      <c r="A1047" s="53" t="s">
        <v>440</v>
      </c>
      <c r="B1047" s="54" t="s">
        <v>441</v>
      </c>
      <c r="C1047" s="54" t="s">
        <v>442</v>
      </c>
      <c r="D1047" s="54" t="s">
        <v>443</v>
      </c>
      <c r="E1047" s="54" t="s">
        <v>444</v>
      </c>
      <c r="F1047" s="56">
        <v>56</v>
      </c>
      <c r="G1047" s="56" t="s">
        <v>960</v>
      </c>
      <c r="H1047" s="165">
        <v>2007.5</v>
      </c>
    </row>
    <row r="1048" spans="1:8" s="58" customFormat="1" ht="54.75" customHeight="1">
      <c r="A1048" s="144" t="s">
        <v>445</v>
      </c>
      <c r="B1048" s="55" t="s">
        <v>441</v>
      </c>
      <c r="C1048" s="55" t="s">
        <v>442</v>
      </c>
      <c r="D1048" s="55" t="s">
        <v>961</v>
      </c>
      <c r="E1048" s="55" t="s">
        <v>446</v>
      </c>
      <c r="F1048" s="85"/>
      <c r="G1048" s="85"/>
      <c r="H1048" s="98">
        <v>2007.6</v>
      </c>
    </row>
    <row r="1049" spans="1:8" s="58" customFormat="1" ht="62.25" customHeight="1">
      <c r="A1049" s="144" t="s">
        <v>447</v>
      </c>
      <c r="B1049" s="55" t="s">
        <v>441</v>
      </c>
      <c r="C1049" s="55" t="s">
        <v>448</v>
      </c>
      <c r="D1049" s="55" t="s">
        <v>962</v>
      </c>
      <c r="E1049" s="55" t="s">
        <v>449</v>
      </c>
      <c r="F1049" s="85"/>
      <c r="G1049" s="85"/>
      <c r="H1049" s="98">
        <v>2007.7</v>
      </c>
    </row>
    <row r="1050" spans="1:8" s="58" customFormat="1" ht="51" customHeight="1">
      <c r="A1050" s="144" t="s">
        <v>450</v>
      </c>
      <c r="B1050" s="55" t="s">
        <v>441</v>
      </c>
      <c r="C1050" s="55" t="s">
        <v>442</v>
      </c>
      <c r="D1050" s="55" t="s">
        <v>451</v>
      </c>
      <c r="E1050" s="55" t="s">
        <v>452</v>
      </c>
      <c r="F1050" s="85" t="s">
        <v>963</v>
      </c>
      <c r="G1050" s="85" t="s">
        <v>2371</v>
      </c>
      <c r="H1050" s="98">
        <v>2007.8</v>
      </c>
    </row>
    <row r="1051" spans="1:8" s="58" customFormat="1" ht="57" customHeight="1">
      <c r="A1051" s="144" t="s">
        <v>453</v>
      </c>
      <c r="B1051" s="55" t="s">
        <v>255</v>
      </c>
      <c r="C1051" s="55" t="s">
        <v>442</v>
      </c>
      <c r="D1051" s="55" t="s">
        <v>451</v>
      </c>
      <c r="E1051" s="55" t="s">
        <v>452</v>
      </c>
      <c r="F1051" s="85" t="s">
        <v>963</v>
      </c>
      <c r="G1051" s="85" t="s">
        <v>2372</v>
      </c>
      <c r="H1051" s="98">
        <v>2007.8</v>
      </c>
    </row>
    <row r="1052" spans="1:8" s="58" customFormat="1" ht="66" customHeight="1">
      <c r="A1052" s="144" t="s">
        <v>454</v>
      </c>
      <c r="B1052" s="55" t="s">
        <v>256</v>
      </c>
      <c r="C1052" s="55" t="s">
        <v>442</v>
      </c>
      <c r="D1052" s="55" t="s">
        <v>451</v>
      </c>
      <c r="E1052" s="55" t="s">
        <v>452</v>
      </c>
      <c r="F1052" s="85" t="s">
        <v>963</v>
      </c>
      <c r="G1052" s="85" t="s">
        <v>2373</v>
      </c>
      <c r="H1052" s="98">
        <v>2007.8</v>
      </c>
    </row>
    <row r="1053" spans="1:8" s="58" customFormat="1" ht="67.5" customHeight="1">
      <c r="A1053" s="144" t="s">
        <v>455</v>
      </c>
      <c r="B1053" s="55" t="s">
        <v>441</v>
      </c>
      <c r="C1053" s="55" t="s">
        <v>456</v>
      </c>
      <c r="D1053" s="55" t="s">
        <v>457</v>
      </c>
      <c r="E1053" s="55" t="s">
        <v>452</v>
      </c>
      <c r="F1053" s="85"/>
      <c r="G1053" s="151" t="s">
        <v>2374</v>
      </c>
      <c r="H1053" s="98">
        <v>2007.8</v>
      </c>
    </row>
    <row r="1054" spans="1:8" s="58" customFormat="1" ht="71.25" customHeight="1">
      <c r="A1054" s="144" t="s">
        <v>458</v>
      </c>
      <c r="B1054" s="55" t="s">
        <v>441</v>
      </c>
      <c r="C1054" s="55" t="s">
        <v>456</v>
      </c>
      <c r="D1054" s="55" t="s">
        <v>457</v>
      </c>
      <c r="E1054" s="55" t="s">
        <v>452</v>
      </c>
      <c r="F1054" s="85"/>
      <c r="G1054" s="151" t="s">
        <v>2375</v>
      </c>
      <c r="H1054" s="98">
        <v>2007.8</v>
      </c>
    </row>
    <row r="1055" spans="1:8" s="58" customFormat="1" ht="72.75" customHeight="1">
      <c r="A1055" s="144" t="s">
        <v>459</v>
      </c>
      <c r="B1055" s="55" t="s">
        <v>441</v>
      </c>
      <c r="C1055" s="55" t="s">
        <v>442</v>
      </c>
      <c r="D1055" s="55" t="s">
        <v>457</v>
      </c>
      <c r="E1055" s="55" t="s">
        <v>452</v>
      </c>
      <c r="F1055" s="85"/>
      <c r="G1055" s="151" t="s">
        <v>2376</v>
      </c>
      <c r="H1055" s="98">
        <v>2007.8</v>
      </c>
    </row>
    <row r="1056" spans="1:8" s="58" customFormat="1" ht="57.75" customHeight="1">
      <c r="A1056" s="144" t="s">
        <v>460</v>
      </c>
      <c r="B1056" s="55" t="s">
        <v>441</v>
      </c>
      <c r="C1056" s="55" t="s">
        <v>442</v>
      </c>
      <c r="D1056" s="55" t="s">
        <v>457</v>
      </c>
      <c r="E1056" s="55" t="s">
        <v>452</v>
      </c>
      <c r="F1056" s="85"/>
      <c r="G1056" s="151" t="s">
        <v>2377</v>
      </c>
      <c r="H1056" s="98">
        <v>2007.8</v>
      </c>
    </row>
    <row r="1057" spans="1:8" s="58" customFormat="1" ht="38.25" customHeight="1">
      <c r="A1057" s="37" t="s">
        <v>964</v>
      </c>
      <c r="B1057" s="32" t="s">
        <v>257</v>
      </c>
      <c r="C1057" s="32" t="s">
        <v>461</v>
      </c>
      <c r="D1057" s="55" t="s">
        <v>965</v>
      </c>
      <c r="E1057" s="55" t="s">
        <v>452</v>
      </c>
      <c r="F1057" s="85" t="s">
        <v>966</v>
      </c>
      <c r="G1057" s="85" t="s">
        <v>967</v>
      </c>
      <c r="H1057" s="65">
        <v>2007.8</v>
      </c>
    </row>
    <row r="1058" spans="1:8" s="58" customFormat="1" ht="24">
      <c r="A1058" s="518" t="s">
        <v>968</v>
      </c>
      <c r="B1058" s="32" t="s">
        <v>258</v>
      </c>
      <c r="C1058" s="32" t="s">
        <v>462</v>
      </c>
      <c r="D1058" s="519" t="s">
        <v>969</v>
      </c>
      <c r="E1058" s="519" t="s">
        <v>463</v>
      </c>
      <c r="F1058" s="520" t="s">
        <v>966</v>
      </c>
      <c r="G1058" s="520" t="s">
        <v>970</v>
      </c>
      <c r="H1058" s="508">
        <v>2007.8</v>
      </c>
    </row>
    <row r="1059" spans="1:8" s="58" customFormat="1" ht="24">
      <c r="A1059" s="518"/>
      <c r="B1059" s="32" t="s">
        <v>986</v>
      </c>
      <c r="C1059" s="32" t="s">
        <v>461</v>
      </c>
      <c r="D1059" s="519"/>
      <c r="E1059" s="519"/>
      <c r="F1059" s="520"/>
      <c r="G1059" s="520"/>
      <c r="H1059" s="508"/>
    </row>
    <row r="1060" spans="1:8" s="58" customFormat="1" ht="24">
      <c r="A1060" s="518"/>
      <c r="B1060" s="32" t="s">
        <v>971</v>
      </c>
      <c r="C1060" s="32" t="s">
        <v>464</v>
      </c>
      <c r="D1060" s="519"/>
      <c r="E1060" s="519"/>
      <c r="F1060" s="520"/>
      <c r="G1060" s="520"/>
      <c r="H1060" s="508"/>
    </row>
    <row r="1061" spans="1:8" s="58" customFormat="1" ht="24">
      <c r="A1061" s="518"/>
      <c r="B1061" s="32" t="s">
        <v>972</v>
      </c>
      <c r="C1061" s="32" t="s">
        <v>465</v>
      </c>
      <c r="D1061" s="519"/>
      <c r="E1061" s="519"/>
      <c r="F1061" s="520"/>
      <c r="G1061" s="520"/>
      <c r="H1061" s="508"/>
    </row>
    <row r="1062" spans="1:8" s="58" customFormat="1" ht="24">
      <c r="A1062" s="518"/>
      <c r="B1062" s="32" t="s">
        <v>259</v>
      </c>
      <c r="C1062" s="32" t="s">
        <v>466</v>
      </c>
      <c r="D1062" s="519"/>
      <c r="E1062" s="519"/>
      <c r="F1062" s="520"/>
      <c r="G1062" s="520"/>
      <c r="H1062" s="508"/>
    </row>
    <row r="1063" spans="1:8" s="58" customFormat="1" ht="24">
      <c r="A1063" s="518"/>
      <c r="B1063" s="32" t="s">
        <v>974</v>
      </c>
      <c r="C1063" s="32" t="s">
        <v>465</v>
      </c>
      <c r="D1063" s="519"/>
      <c r="E1063" s="519"/>
      <c r="F1063" s="520"/>
      <c r="G1063" s="520"/>
      <c r="H1063" s="508"/>
    </row>
    <row r="1064" spans="1:8" s="58" customFormat="1" ht="37.5" customHeight="1">
      <c r="A1064" s="518"/>
      <c r="B1064" s="32" t="s">
        <v>975</v>
      </c>
      <c r="C1064" s="32" t="s">
        <v>462</v>
      </c>
      <c r="D1064" s="519"/>
      <c r="E1064" s="519"/>
      <c r="F1064" s="520"/>
      <c r="G1064" s="520"/>
      <c r="H1064" s="508"/>
    </row>
    <row r="1065" spans="1:8" s="58" customFormat="1" ht="24">
      <c r="A1065" s="518" t="s">
        <v>976</v>
      </c>
      <c r="B1065" s="32" t="s">
        <v>977</v>
      </c>
      <c r="C1065" s="32" t="s">
        <v>465</v>
      </c>
      <c r="D1065" s="519" t="s">
        <v>978</v>
      </c>
      <c r="E1065" s="519" t="s">
        <v>467</v>
      </c>
      <c r="F1065" s="520" t="s">
        <v>966</v>
      </c>
      <c r="G1065" s="520" t="s">
        <v>979</v>
      </c>
      <c r="H1065" s="508">
        <v>2007.8</v>
      </c>
    </row>
    <row r="1066" spans="1:8" s="58" customFormat="1" ht="24">
      <c r="A1066" s="518"/>
      <c r="B1066" s="32" t="s">
        <v>993</v>
      </c>
      <c r="C1066" s="32" t="s">
        <v>461</v>
      </c>
      <c r="D1066" s="519"/>
      <c r="E1066" s="519"/>
      <c r="F1066" s="520"/>
      <c r="G1066" s="520"/>
      <c r="H1066" s="508"/>
    </row>
    <row r="1067" spans="1:8" s="58" customFormat="1" ht="24">
      <c r="A1067" s="518"/>
      <c r="B1067" s="32" t="s">
        <v>971</v>
      </c>
      <c r="C1067" s="32" t="s">
        <v>464</v>
      </c>
      <c r="D1067" s="519"/>
      <c r="E1067" s="519"/>
      <c r="F1067" s="520"/>
      <c r="G1067" s="520"/>
      <c r="H1067" s="508"/>
    </row>
    <row r="1068" spans="1:8" s="58" customFormat="1" ht="24">
      <c r="A1068" s="518"/>
      <c r="B1068" s="32" t="s">
        <v>972</v>
      </c>
      <c r="C1068" s="32" t="s">
        <v>465</v>
      </c>
      <c r="D1068" s="519"/>
      <c r="E1068" s="519"/>
      <c r="F1068" s="520"/>
      <c r="G1068" s="520"/>
      <c r="H1068" s="508"/>
    </row>
    <row r="1069" spans="1:8" s="58" customFormat="1" ht="24">
      <c r="A1069" s="518"/>
      <c r="B1069" s="32" t="s">
        <v>973</v>
      </c>
      <c r="C1069" s="32" t="s">
        <v>466</v>
      </c>
      <c r="D1069" s="519"/>
      <c r="E1069" s="519"/>
      <c r="F1069" s="520"/>
      <c r="G1069" s="520"/>
      <c r="H1069" s="508"/>
    </row>
    <row r="1070" spans="1:8" s="58" customFormat="1" ht="24">
      <c r="A1070" s="518"/>
      <c r="B1070" s="32" t="s">
        <v>974</v>
      </c>
      <c r="C1070" s="32" t="s">
        <v>465</v>
      </c>
      <c r="D1070" s="519"/>
      <c r="E1070" s="519"/>
      <c r="F1070" s="520"/>
      <c r="G1070" s="520"/>
      <c r="H1070" s="508"/>
    </row>
    <row r="1071" spans="1:8" s="58" customFormat="1" ht="24">
      <c r="A1071" s="518"/>
      <c r="B1071" s="32" t="s">
        <v>975</v>
      </c>
      <c r="C1071" s="32" t="s">
        <v>462</v>
      </c>
      <c r="D1071" s="519"/>
      <c r="E1071" s="519"/>
      <c r="F1071" s="520"/>
      <c r="G1071" s="520"/>
      <c r="H1071" s="508"/>
    </row>
    <row r="1072" spans="1:8" s="58" customFormat="1" ht="42" customHeight="1">
      <c r="A1072" s="518"/>
      <c r="B1072" s="32" t="s">
        <v>980</v>
      </c>
      <c r="C1072" s="32" t="s">
        <v>462</v>
      </c>
      <c r="D1072" s="519"/>
      <c r="E1072" s="519"/>
      <c r="F1072" s="520"/>
      <c r="G1072" s="520"/>
      <c r="H1072" s="508"/>
    </row>
    <row r="1073" spans="1:8" s="58" customFormat="1" ht="24">
      <c r="A1073" s="518" t="s">
        <v>981</v>
      </c>
      <c r="B1073" s="32" t="s">
        <v>982</v>
      </c>
      <c r="C1073" s="32" t="s">
        <v>462</v>
      </c>
      <c r="D1073" s="519" t="s">
        <v>969</v>
      </c>
      <c r="E1073" s="519" t="s">
        <v>983</v>
      </c>
      <c r="F1073" s="520" t="s">
        <v>984</v>
      </c>
      <c r="G1073" s="520" t="s">
        <v>985</v>
      </c>
      <c r="H1073" s="508">
        <v>2007.8</v>
      </c>
    </row>
    <row r="1074" spans="1:8" s="58" customFormat="1" ht="24">
      <c r="A1074" s="518"/>
      <c r="B1074" s="32" t="s">
        <v>986</v>
      </c>
      <c r="C1074" s="32" t="s">
        <v>461</v>
      </c>
      <c r="D1074" s="519"/>
      <c r="E1074" s="519"/>
      <c r="F1074" s="520"/>
      <c r="G1074" s="520"/>
      <c r="H1074" s="508"/>
    </row>
    <row r="1075" spans="1:8" s="58" customFormat="1" ht="24">
      <c r="A1075" s="518"/>
      <c r="B1075" s="32" t="s">
        <v>971</v>
      </c>
      <c r="C1075" s="32" t="s">
        <v>464</v>
      </c>
      <c r="D1075" s="519"/>
      <c r="E1075" s="519"/>
      <c r="F1075" s="520"/>
      <c r="G1075" s="520"/>
      <c r="H1075" s="508"/>
    </row>
    <row r="1076" spans="1:8" s="58" customFormat="1" ht="24">
      <c r="A1076" s="518"/>
      <c r="B1076" s="32" t="s">
        <v>972</v>
      </c>
      <c r="C1076" s="32" t="s">
        <v>465</v>
      </c>
      <c r="D1076" s="519"/>
      <c r="E1076" s="519"/>
      <c r="F1076" s="520"/>
      <c r="G1076" s="520"/>
      <c r="H1076" s="508"/>
    </row>
    <row r="1077" spans="1:8" s="58" customFormat="1" ht="24">
      <c r="A1077" s="518"/>
      <c r="B1077" s="32" t="s">
        <v>973</v>
      </c>
      <c r="C1077" s="32" t="s">
        <v>466</v>
      </c>
      <c r="D1077" s="519"/>
      <c r="E1077" s="519"/>
      <c r="F1077" s="520"/>
      <c r="G1077" s="520"/>
      <c r="H1077" s="508"/>
    </row>
    <row r="1078" spans="1:8" s="58" customFormat="1" ht="24">
      <c r="A1078" s="518"/>
      <c r="B1078" s="32" t="s">
        <v>974</v>
      </c>
      <c r="C1078" s="32" t="s">
        <v>465</v>
      </c>
      <c r="D1078" s="519"/>
      <c r="E1078" s="519"/>
      <c r="F1078" s="520"/>
      <c r="G1078" s="520"/>
      <c r="H1078" s="508"/>
    </row>
    <row r="1079" spans="1:8" s="58" customFormat="1" ht="40.5" customHeight="1">
      <c r="A1079" s="518"/>
      <c r="B1079" s="32" t="s">
        <v>987</v>
      </c>
      <c r="C1079" s="32" t="s">
        <v>462</v>
      </c>
      <c r="D1079" s="519"/>
      <c r="E1079" s="519"/>
      <c r="F1079" s="520"/>
      <c r="G1079" s="520"/>
      <c r="H1079" s="508"/>
    </row>
    <row r="1080" spans="1:8" s="58" customFormat="1" ht="24">
      <c r="A1080" s="518" t="s">
        <v>988</v>
      </c>
      <c r="B1080" s="32" t="s">
        <v>972</v>
      </c>
      <c r="C1080" s="32" t="s">
        <v>465</v>
      </c>
      <c r="D1080" s="519" t="s">
        <v>978</v>
      </c>
      <c r="E1080" s="519" t="s">
        <v>467</v>
      </c>
      <c r="F1080" s="520" t="s">
        <v>966</v>
      </c>
      <c r="G1080" s="520" t="s">
        <v>989</v>
      </c>
      <c r="H1080" s="508">
        <v>2007.8</v>
      </c>
    </row>
    <row r="1081" spans="1:8" s="58" customFormat="1" ht="24">
      <c r="A1081" s="518"/>
      <c r="B1081" s="32" t="s">
        <v>973</v>
      </c>
      <c r="C1081" s="32" t="s">
        <v>466</v>
      </c>
      <c r="D1081" s="519"/>
      <c r="E1081" s="519"/>
      <c r="F1081" s="520"/>
      <c r="G1081" s="520"/>
      <c r="H1081" s="508"/>
    </row>
    <row r="1082" spans="1:8" s="58" customFormat="1" ht="24">
      <c r="A1082" s="518"/>
      <c r="B1082" s="32" t="s">
        <v>474</v>
      </c>
      <c r="C1082" s="32" t="s">
        <v>461</v>
      </c>
      <c r="D1082" s="519"/>
      <c r="E1082" s="519"/>
      <c r="F1082" s="520"/>
      <c r="G1082" s="520"/>
      <c r="H1082" s="508"/>
    </row>
    <row r="1083" spans="1:8" s="58" customFormat="1" ht="24">
      <c r="A1083" s="518"/>
      <c r="B1083" s="32" t="s">
        <v>971</v>
      </c>
      <c r="C1083" s="32" t="s">
        <v>464</v>
      </c>
      <c r="D1083" s="519"/>
      <c r="E1083" s="519"/>
      <c r="F1083" s="520"/>
      <c r="G1083" s="520"/>
      <c r="H1083" s="508"/>
    </row>
    <row r="1084" spans="1:8" s="58" customFormat="1" ht="24">
      <c r="A1084" s="518"/>
      <c r="B1084" s="32" t="s">
        <v>977</v>
      </c>
      <c r="C1084" s="32" t="s">
        <v>465</v>
      </c>
      <c r="D1084" s="519"/>
      <c r="E1084" s="519"/>
      <c r="F1084" s="520"/>
      <c r="G1084" s="520"/>
      <c r="H1084" s="508"/>
    </row>
    <row r="1085" spans="1:8" s="58" customFormat="1" ht="24">
      <c r="A1085" s="518"/>
      <c r="B1085" s="32" t="s">
        <v>975</v>
      </c>
      <c r="C1085" s="32" t="s">
        <v>462</v>
      </c>
      <c r="D1085" s="519"/>
      <c r="E1085" s="519"/>
      <c r="F1085" s="520"/>
      <c r="G1085" s="520"/>
      <c r="H1085" s="508"/>
    </row>
    <row r="1086" spans="1:8" s="58" customFormat="1" ht="39.75" customHeight="1">
      <c r="A1086" s="518"/>
      <c r="B1086" s="32" t="s">
        <v>980</v>
      </c>
      <c r="C1086" s="32" t="s">
        <v>462</v>
      </c>
      <c r="D1086" s="519"/>
      <c r="E1086" s="519"/>
      <c r="F1086" s="520"/>
      <c r="G1086" s="520"/>
      <c r="H1086" s="508"/>
    </row>
    <row r="1087" spans="1:8" s="58" customFormat="1" ht="24">
      <c r="A1087" s="518" t="s">
        <v>990</v>
      </c>
      <c r="B1087" s="32" t="s">
        <v>991</v>
      </c>
      <c r="C1087" s="32" t="s">
        <v>466</v>
      </c>
      <c r="D1087" s="519" t="s">
        <v>468</v>
      </c>
      <c r="E1087" s="519" t="s">
        <v>467</v>
      </c>
      <c r="F1087" s="520" t="s">
        <v>966</v>
      </c>
      <c r="G1087" s="520" t="s">
        <v>992</v>
      </c>
      <c r="H1087" s="508">
        <v>2007.8</v>
      </c>
    </row>
    <row r="1088" spans="1:8" s="58" customFormat="1" ht="24">
      <c r="A1088" s="518"/>
      <c r="B1088" s="32" t="s">
        <v>260</v>
      </c>
      <c r="C1088" s="32" t="s">
        <v>465</v>
      </c>
      <c r="D1088" s="519"/>
      <c r="E1088" s="519"/>
      <c r="F1088" s="520"/>
      <c r="G1088" s="520"/>
      <c r="H1088" s="508"/>
    </row>
    <row r="1089" spans="1:8" s="58" customFormat="1" ht="24">
      <c r="A1089" s="518"/>
      <c r="B1089" s="32" t="s">
        <v>993</v>
      </c>
      <c r="C1089" s="32" t="s">
        <v>461</v>
      </c>
      <c r="D1089" s="519"/>
      <c r="E1089" s="519"/>
      <c r="F1089" s="520"/>
      <c r="G1089" s="520"/>
      <c r="H1089" s="508"/>
    </row>
    <row r="1090" spans="1:8" s="58" customFormat="1" ht="24">
      <c r="A1090" s="518"/>
      <c r="B1090" s="32" t="s">
        <v>971</v>
      </c>
      <c r="C1090" s="32" t="s">
        <v>464</v>
      </c>
      <c r="D1090" s="519"/>
      <c r="E1090" s="519"/>
      <c r="F1090" s="520"/>
      <c r="G1090" s="520"/>
      <c r="H1090" s="508"/>
    </row>
    <row r="1091" spans="1:8" s="58" customFormat="1" ht="24">
      <c r="A1091" s="518"/>
      <c r="B1091" s="32" t="s">
        <v>977</v>
      </c>
      <c r="C1091" s="32" t="s">
        <v>465</v>
      </c>
      <c r="D1091" s="519"/>
      <c r="E1091" s="519"/>
      <c r="F1091" s="520"/>
      <c r="G1091" s="520"/>
      <c r="H1091" s="508"/>
    </row>
    <row r="1092" spans="1:8" s="58" customFormat="1" ht="24">
      <c r="A1092" s="518"/>
      <c r="B1092" s="32" t="s">
        <v>975</v>
      </c>
      <c r="C1092" s="32" t="s">
        <v>462</v>
      </c>
      <c r="D1092" s="519"/>
      <c r="E1092" s="519"/>
      <c r="F1092" s="520"/>
      <c r="G1092" s="520"/>
      <c r="H1092" s="508"/>
    </row>
    <row r="1093" spans="1:8" s="58" customFormat="1" ht="45" customHeight="1">
      <c r="A1093" s="518"/>
      <c r="B1093" s="32" t="s">
        <v>980</v>
      </c>
      <c r="C1093" s="32" t="s">
        <v>462</v>
      </c>
      <c r="D1093" s="519"/>
      <c r="E1093" s="519"/>
      <c r="F1093" s="520"/>
      <c r="G1093" s="520"/>
      <c r="H1093" s="508"/>
    </row>
    <row r="1094" spans="1:8" s="58" customFormat="1" ht="24">
      <c r="A1094" s="518" t="s">
        <v>994</v>
      </c>
      <c r="B1094" s="61" t="s">
        <v>995</v>
      </c>
      <c r="C1094" s="32" t="s">
        <v>469</v>
      </c>
      <c r="D1094" s="519" t="s">
        <v>996</v>
      </c>
      <c r="E1094" s="519" t="s">
        <v>452</v>
      </c>
      <c r="F1094" s="520"/>
      <c r="G1094" s="520" t="s">
        <v>997</v>
      </c>
      <c r="H1094" s="508">
        <v>2007.8</v>
      </c>
    </row>
    <row r="1095" spans="1:8" s="58" customFormat="1" ht="24">
      <c r="A1095" s="518"/>
      <c r="B1095" s="61" t="s">
        <v>487</v>
      </c>
      <c r="C1095" s="32" t="s">
        <v>470</v>
      </c>
      <c r="D1095" s="519"/>
      <c r="E1095" s="519"/>
      <c r="F1095" s="520"/>
      <c r="G1095" s="520"/>
      <c r="H1095" s="508"/>
    </row>
    <row r="1096" spans="1:8" s="58" customFormat="1" ht="24">
      <c r="A1096" s="518"/>
      <c r="B1096" s="61" t="s">
        <v>998</v>
      </c>
      <c r="C1096" s="32" t="s">
        <v>471</v>
      </c>
      <c r="D1096" s="519"/>
      <c r="E1096" s="519"/>
      <c r="F1096" s="520"/>
      <c r="G1096" s="520"/>
      <c r="H1096" s="508"/>
    </row>
    <row r="1097" spans="1:8" s="58" customFormat="1" ht="24">
      <c r="A1097" s="518"/>
      <c r="B1097" s="32" t="s">
        <v>999</v>
      </c>
      <c r="C1097" s="32" t="s">
        <v>472</v>
      </c>
      <c r="D1097" s="519"/>
      <c r="E1097" s="519"/>
      <c r="F1097" s="520"/>
      <c r="G1097" s="520"/>
      <c r="H1097" s="508"/>
    </row>
    <row r="1098" spans="1:8" s="58" customFormat="1" ht="12">
      <c r="A1098" s="518"/>
      <c r="B1098" s="32" t="s">
        <v>1000</v>
      </c>
      <c r="C1098" s="32" t="s">
        <v>473</v>
      </c>
      <c r="D1098" s="519"/>
      <c r="E1098" s="519"/>
      <c r="F1098" s="520"/>
      <c r="G1098" s="520"/>
      <c r="H1098" s="508"/>
    </row>
    <row r="1099" spans="1:8" s="58" customFormat="1" ht="39.75" customHeight="1">
      <c r="A1099" s="518"/>
      <c r="B1099" s="32" t="s">
        <v>1001</v>
      </c>
      <c r="C1099" s="32" t="s">
        <v>461</v>
      </c>
      <c r="D1099" s="519"/>
      <c r="E1099" s="519"/>
      <c r="F1099" s="520"/>
      <c r="G1099" s="520"/>
      <c r="H1099" s="508"/>
    </row>
    <row r="1100" spans="1:8" s="58" customFormat="1" ht="41.25" customHeight="1">
      <c r="A1100" s="144" t="s">
        <v>475</v>
      </c>
      <c r="B1100" s="55" t="s">
        <v>441</v>
      </c>
      <c r="C1100" s="55" t="s">
        <v>456</v>
      </c>
      <c r="D1100" s="55" t="s">
        <v>476</v>
      </c>
      <c r="E1100" s="55" t="s">
        <v>477</v>
      </c>
      <c r="F1100" s="85"/>
      <c r="G1100" s="151" t="s">
        <v>1111</v>
      </c>
      <c r="H1100" s="75" t="s">
        <v>478</v>
      </c>
    </row>
    <row r="1101" spans="1:8" s="58" customFormat="1" ht="41.25" customHeight="1">
      <c r="A1101" s="37" t="s">
        <v>479</v>
      </c>
      <c r="B1101" s="32" t="s">
        <v>257</v>
      </c>
      <c r="C1101" s="32" t="s">
        <v>461</v>
      </c>
      <c r="D1101" s="55" t="s">
        <v>480</v>
      </c>
      <c r="E1101" s="55" t="s">
        <v>481</v>
      </c>
      <c r="F1101" s="85" t="s">
        <v>1002</v>
      </c>
      <c r="G1101" s="85" t="s">
        <v>1003</v>
      </c>
      <c r="H1101" s="62" t="s">
        <v>478</v>
      </c>
    </row>
    <row r="1102" spans="1:8" s="58" customFormat="1" ht="51" customHeight="1">
      <c r="A1102" s="144" t="s">
        <v>482</v>
      </c>
      <c r="B1102" s="85" t="s">
        <v>483</v>
      </c>
      <c r="C1102" s="55" t="s">
        <v>456</v>
      </c>
      <c r="D1102" s="144" t="s">
        <v>482</v>
      </c>
      <c r="E1102" s="55" t="s">
        <v>484</v>
      </c>
      <c r="F1102" s="85"/>
      <c r="G1102" s="151"/>
      <c r="H1102" s="98">
        <v>2007.11</v>
      </c>
    </row>
    <row r="1103" spans="1:8" s="58" customFormat="1" ht="24">
      <c r="A1103" s="518" t="s">
        <v>1004</v>
      </c>
      <c r="B1103" s="61" t="s">
        <v>261</v>
      </c>
      <c r="C1103" s="32" t="s">
        <v>469</v>
      </c>
      <c r="D1103" s="519" t="s">
        <v>1005</v>
      </c>
      <c r="E1103" s="519" t="s">
        <v>477</v>
      </c>
      <c r="F1103" s="520" t="s">
        <v>485</v>
      </c>
      <c r="G1103" s="520" t="s">
        <v>486</v>
      </c>
      <c r="H1103" s="508">
        <v>2007.11</v>
      </c>
    </row>
    <row r="1104" spans="1:8" s="58" customFormat="1" ht="24">
      <c r="A1104" s="518"/>
      <c r="B1104" s="61" t="s">
        <v>487</v>
      </c>
      <c r="C1104" s="32" t="s">
        <v>470</v>
      </c>
      <c r="D1104" s="519"/>
      <c r="E1104" s="519"/>
      <c r="F1104" s="520"/>
      <c r="G1104" s="520"/>
      <c r="H1104" s="508"/>
    </row>
    <row r="1105" spans="1:8" s="58" customFormat="1" ht="24">
      <c r="A1105" s="518"/>
      <c r="B1105" s="61" t="s">
        <v>998</v>
      </c>
      <c r="C1105" s="32" t="s">
        <v>471</v>
      </c>
      <c r="D1105" s="519"/>
      <c r="E1105" s="519"/>
      <c r="F1105" s="520"/>
      <c r="G1105" s="520"/>
      <c r="H1105" s="508"/>
    </row>
    <row r="1106" spans="1:8" s="58" customFormat="1" ht="24">
      <c r="A1106" s="518"/>
      <c r="B1106" s="32" t="s">
        <v>999</v>
      </c>
      <c r="C1106" s="32" t="s">
        <v>472</v>
      </c>
      <c r="D1106" s="519"/>
      <c r="E1106" s="519"/>
      <c r="F1106" s="520"/>
      <c r="G1106" s="520"/>
      <c r="H1106" s="508"/>
    </row>
    <row r="1107" spans="1:8" s="58" customFormat="1" ht="12">
      <c r="A1107" s="518"/>
      <c r="B1107" s="32" t="s">
        <v>1000</v>
      </c>
      <c r="C1107" s="32" t="s">
        <v>473</v>
      </c>
      <c r="D1107" s="519"/>
      <c r="E1107" s="519"/>
      <c r="F1107" s="520"/>
      <c r="G1107" s="520"/>
      <c r="H1107" s="508"/>
    </row>
    <row r="1108" spans="1:8" s="58" customFormat="1" ht="45" customHeight="1">
      <c r="A1108" s="518"/>
      <c r="B1108" s="32" t="s">
        <v>1001</v>
      </c>
      <c r="C1108" s="32" t="s">
        <v>461</v>
      </c>
      <c r="D1108" s="519"/>
      <c r="E1108" s="519"/>
      <c r="F1108" s="520"/>
      <c r="G1108" s="520"/>
      <c r="H1108" s="508"/>
    </row>
    <row r="1109" spans="1:8" s="58" customFormat="1" ht="44.25" customHeight="1">
      <c r="A1109" s="437" t="s">
        <v>1160</v>
      </c>
      <c r="B1109" s="351" t="s">
        <v>1161</v>
      </c>
      <c r="C1109" s="351" t="s">
        <v>442</v>
      </c>
      <c r="D1109" s="351" t="s">
        <v>1162</v>
      </c>
      <c r="E1109" s="351" t="s">
        <v>452</v>
      </c>
      <c r="F1109" s="386"/>
      <c r="G1109" s="438" t="s">
        <v>2378</v>
      </c>
      <c r="H1109" s="439">
        <v>2007.12</v>
      </c>
    </row>
    <row r="1110" spans="1:8" s="58" customFormat="1" ht="63" customHeight="1">
      <c r="A1110" s="144" t="s">
        <v>1006</v>
      </c>
      <c r="B1110" s="55" t="s">
        <v>1112</v>
      </c>
      <c r="C1110" s="55" t="s">
        <v>456</v>
      </c>
      <c r="D1110" s="144" t="s">
        <v>1163</v>
      </c>
      <c r="E1110" s="55" t="s">
        <v>452</v>
      </c>
      <c r="F1110" s="85"/>
      <c r="G1110" s="151"/>
      <c r="H1110" s="98">
        <v>2007.12</v>
      </c>
    </row>
    <row r="1111" spans="1:8" s="58" customFormat="1" ht="39" customHeight="1">
      <c r="A1111" s="144" t="s">
        <v>1164</v>
      </c>
      <c r="B1111" s="55" t="s">
        <v>441</v>
      </c>
      <c r="C1111" s="55" t="s">
        <v>456</v>
      </c>
      <c r="D1111" s="55" t="s">
        <v>2694</v>
      </c>
      <c r="E1111" s="55" t="s">
        <v>1165</v>
      </c>
      <c r="F1111" s="85"/>
      <c r="G1111" s="151" t="s">
        <v>2270</v>
      </c>
      <c r="H1111" s="98">
        <v>2008.2</v>
      </c>
    </row>
    <row r="1112" spans="1:8" s="58" customFormat="1" ht="42" customHeight="1">
      <c r="A1112" s="37" t="s">
        <v>1007</v>
      </c>
      <c r="B1112" s="32" t="s">
        <v>257</v>
      </c>
      <c r="C1112" s="32" t="s">
        <v>461</v>
      </c>
      <c r="D1112" s="55" t="s">
        <v>1008</v>
      </c>
      <c r="E1112" s="55" t="s">
        <v>452</v>
      </c>
      <c r="F1112" s="85" t="s">
        <v>1009</v>
      </c>
      <c r="G1112" s="85" t="s">
        <v>1010</v>
      </c>
      <c r="H1112" s="65">
        <v>2008.3</v>
      </c>
    </row>
    <row r="1113" spans="1:8" s="58" customFormat="1" ht="12">
      <c r="A1113" s="37"/>
      <c r="B1113" s="37"/>
      <c r="C1113" s="37"/>
      <c r="D1113" s="65"/>
      <c r="E1113" s="65"/>
      <c r="F1113" s="177"/>
      <c r="G1113" s="379"/>
      <c r="H1113" s="65"/>
    </row>
    <row r="1114" spans="2:7" ht="12">
      <c r="B1114" s="3"/>
      <c r="C1114" s="3"/>
      <c r="D1114" s="1"/>
      <c r="E1114" s="1"/>
      <c r="F1114" s="4"/>
      <c r="G1114" s="4"/>
    </row>
    <row r="1115" spans="1:8" s="58" customFormat="1" ht="12">
      <c r="A1115" s="37" t="str">
        <f>A1042&amp;"住宅ストック高度化研究室 "</f>
        <v>住宅研究部 住宅ストック高度化研究室 </v>
      </c>
      <c r="B1115" s="37"/>
      <c r="C1115" s="37"/>
      <c r="D1115" s="65"/>
      <c r="E1115" s="65"/>
      <c r="F1115" s="177"/>
      <c r="G1115" s="379"/>
      <c r="H1115" s="65"/>
    </row>
    <row r="1116" spans="1:8" s="58" customFormat="1" ht="12">
      <c r="A1116" s="204" t="s">
        <v>3060</v>
      </c>
      <c r="B1116" s="205" t="s">
        <v>3061</v>
      </c>
      <c r="C1116" s="205" t="s">
        <v>3067</v>
      </c>
      <c r="D1116" s="205" t="s">
        <v>3062</v>
      </c>
      <c r="E1116" s="205" t="s">
        <v>3063</v>
      </c>
      <c r="F1116" s="205" t="s">
        <v>3064</v>
      </c>
      <c r="G1116" s="440" t="s">
        <v>3065</v>
      </c>
      <c r="H1116" s="145" t="s">
        <v>3066</v>
      </c>
    </row>
    <row r="1117" spans="1:8" s="58" customFormat="1" ht="61.5" customHeight="1">
      <c r="A1117" s="142" t="s">
        <v>1282</v>
      </c>
      <c r="B1117" s="32" t="s">
        <v>262</v>
      </c>
      <c r="C1117" s="32" t="s">
        <v>1189</v>
      </c>
      <c r="D1117" s="55" t="s">
        <v>1283</v>
      </c>
      <c r="E1117" s="55" t="s">
        <v>2727</v>
      </c>
      <c r="F1117" s="85"/>
      <c r="G1117" s="151" t="s">
        <v>2379</v>
      </c>
      <c r="H1117" s="98">
        <v>2007.1</v>
      </c>
    </row>
    <row r="1118" spans="1:8" s="58" customFormat="1" ht="36" customHeight="1">
      <c r="A1118" s="488" t="s">
        <v>1284</v>
      </c>
      <c r="B1118" s="50" t="s">
        <v>1113</v>
      </c>
      <c r="C1118" s="32" t="s">
        <v>1189</v>
      </c>
      <c r="D1118" s="519"/>
      <c r="E1118" s="519" t="s">
        <v>1285</v>
      </c>
      <c r="F1118" s="520"/>
      <c r="G1118" s="487" t="s">
        <v>2369</v>
      </c>
      <c r="H1118" s="508">
        <v>2007.6</v>
      </c>
    </row>
    <row r="1119" spans="1:8" s="58" customFormat="1" ht="28.5" customHeight="1">
      <c r="A1119" s="488"/>
      <c r="B1119" s="32"/>
      <c r="C1119" s="32"/>
      <c r="D1119" s="519"/>
      <c r="E1119" s="519"/>
      <c r="F1119" s="520"/>
      <c r="G1119" s="487"/>
      <c r="H1119" s="508"/>
    </row>
    <row r="1120" spans="1:8" s="58" customFormat="1" ht="12">
      <c r="A1120" s="488" t="s">
        <v>1184</v>
      </c>
      <c r="B1120" s="32" t="s">
        <v>1185</v>
      </c>
      <c r="C1120" s="50" t="s">
        <v>1450</v>
      </c>
      <c r="D1120" s="519" t="s">
        <v>1012</v>
      </c>
      <c r="E1120" s="519" t="s">
        <v>2000</v>
      </c>
      <c r="F1120" s="520" t="s">
        <v>1013</v>
      </c>
      <c r="G1120" s="487" t="s">
        <v>2325</v>
      </c>
      <c r="H1120" s="508">
        <v>2007.8</v>
      </c>
    </row>
    <row r="1121" spans="1:8" s="58" customFormat="1" ht="12">
      <c r="A1121" s="488"/>
      <c r="B1121" s="32" t="s">
        <v>1187</v>
      </c>
      <c r="C1121" s="32" t="s">
        <v>1450</v>
      </c>
      <c r="D1121" s="519"/>
      <c r="E1121" s="519"/>
      <c r="F1121" s="520"/>
      <c r="G1121" s="487"/>
      <c r="H1121" s="508"/>
    </row>
    <row r="1122" spans="1:8" s="58" customFormat="1" ht="24">
      <c r="A1122" s="488"/>
      <c r="B1122" s="50" t="s">
        <v>1014</v>
      </c>
      <c r="C1122" s="32" t="s">
        <v>1188</v>
      </c>
      <c r="D1122" s="519"/>
      <c r="E1122" s="519"/>
      <c r="F1122" s="520"/>
      <c r="G1122" s="487"/>
      <c r="H1122" s="508"/>
    </row>
    <row r="1123" spans="1:8" s="58" customFormat="1" ht="24">
      <c r="A1123" s="488"/>
      <c r="B1123" s="50" t="s">
        <v>1015</v>
      </c>
      <c r="C1123" s="32" t="s">
        <v>1189</v>
      </c>
      <c r="D1123" s="519"/>
      <c r="E1123" s="519"/>
      <c r="F1123" s="520"/>
      <c r="G1123" s="487"/>
      <c r="H1123" s="508"/>
    </row>
    <row r="1124" spans="1:8" s="58" customFormat="1" ht="24">
      <c r="A1124" s="488"/>
      <c r="B1124" s="50" t="s">
        <v>1016</v>
      </c>
      <c r="C1124" s="32" t="s">
        <v>1189</v>
      </c>
      <c r="D1124" s="519"/>
      <c r="E1124" s="519"/>
      <c r="F1124" s="520"/>
      <c r="G1124" s="487"/>
      <c r="H1124" s="508"/>
    </row>
    <row r="1125" spans="1:8" s="58" customFormat="1" ht="24">
      <c r="A1125" s="488"/>
      <c r="B1125" s="50" t="s">
        <v>1017</v>
      </c>
      <c r="C1125" s="32" t="s">
        <v>1190</v>
      </c>
      <c r="D1125" s="519"/>
      <c r="E1125" s="519"/>
      <c r="F1125" s="520"/>
      <c r="G1125" s="487"/>
      <c r="H1125" s="508"/>
    </row>
    <row r="1126" spans="1:8" s="58" customFormat="1" ht="36" customHeight="1">
      <c r="A1126" s="488"/>
      <c r="B1126" s="32" t="s">
        <v>1018</v>
      </c>
      <c r="C1126" s="32" t="s">
        <v>1191</v>
      </c>
      <c r="D1126" s="519"/>
      <c r="E1126" s="519"/>
      <c r="F1126" s="520"/>
      <c r="G1126" s="487"/>
      <c r="H1126" s="508"/>
    </row>
    <row r="1127" spans="1:8" s="58" customFormat="1" ht="36" customHeight="1">
      <c r="A1127" s="488" t="s">
        <v>1192</v>
      </c>
      <c r="B1127" s="50" t="s">
        <v>263</v>
      </c>
      <c r="C1127" s="32" t="s">
        <v>1189</v>
      </c>
      <c r="D1127" s="519" t="s">
        <v>1193</v>
      </c>
      <c r="E1127" s="519" t="s">
        <v>2000</v>
      </c>
      <c r="F1127" s="520" t="s">
        <v>1194</v>
      </c>
      <c r="G1127" s="487" t="s">
        <v>1114</v>
      </c>
      <c r="H1127" s="508">
        <v>2007.8</v>
      </c>
    </row>
    <row r="1128" spans="1:8" s="58" customFormat="1" ht="12">
      <c r="A1128" s="488"/>
      <c r="B1128" s="32" t="s">
        <v>1185</v>
      </c>
      <c r="C1128" s="32" t="s">
        <v>1450</v>
      </c>
      <c r="D1128" s="519"/>
      <c r="E1128" s="519"/>
      <c r="F1128" s="520"/>
      <c r="G1128" s="487"/>
      <c r="H1128" s="508"/>
    </row>
    <row r="1129" spans="1:8" s="58" customFormat="1" ht="12">
      <c r="A1129" s="488"/>
      <c r="B1129" s="32" t="s">
        <v>1187</v>
      </c>
      <c r="C1129" s="32" t="s">
        <v>1450</v>
      </c>
      <c r="D1129" s="519"/>
      <c r="E1129" s="519"/>
      <c r="F1129" s="520"/>
      <c r="G1129" s="487"/>
      <c r="H1129" s="508"/>
    </row>
    <row r="1130" spans="1:8" s="58" customFormat="1" ht="24">
      <c r="A1130" s="488"/>
      <c r="B1130" s="50" t="s">
        <v>1019</v>
      </c>
      <c r="C1130" s="32" t="s">
        <v>1190</v>
      </c>
      <c r="D1130" s="519"/>
      <c r="E1130" s="519"/>
      <c r="F1130" s="520"/>
      <c r="G1130" s="487"/>
      <c r="H1130" s="508"/>
    </row>
    <row r="1131" spans="1:8" s="58" customFormat="1" ht="24">
      <c r="A1131" s="488"/>
      <c r="B1131" s="50" t="s">
        <v>1020</v>
      </c>
      <c r="C1131" s="32" t="s">
        <v>1188</v>
      </c>
      <c r="D1131" s="519"/>
      <c r="E1131" s="519"/>
      <c r="F1131" s="520"/>
      <c r="G1131" s="487"/>
      <c r="H1131" s="508"/>
    </row>
    <row r="1132" spans="1:8" s="58" customFormat="1" ht="24">
      <c r="A1132" s="488"/>
      <c r="B1132" s="50" t="s">
        <v>1195</v>
      </c>
      <c r="C1132" s="32" t="s">
        <v>1190</v>
      </c>
      <c r="D1132" s="519"/>
      <c r="E1132" s="519"/>
      <c r="F1132" s="520"/>
      <c r="G1132" s="487"/>
      <c r="H1132" s="508"/>
    </row>
    <row r="1133" spans="1:8" s="58" customFormat="1" ht="24">
      <c r="A1133" s="488"/>
      <c r="B1133" s="50" t="s">
        <v>1021</v>
      </c>
      <c r="C1133" s="32" t="s">
        <v>1189</v>
      </c>
      <c r="D1133" s="519"/>
      <c r="E1133" s="519"/>
      <c r="F1133" s="520"/>
      <c r="G1133" s="487"/>
      <c r="H1133" s="508"/>
    </row>
    <row r="1134" spans="1:8" s="58" customFormat="1" ht="33" customHeight="1">
      <c r="A1134" s="488"/>
      <c r="B1134" s="32" t="s">
        <v>1022</v>
      </c>
      <c r="C1134" s="32" t="s">
        <v>1191</v>
      </c>
      <c r="D1134" s="519"/>
      <c r="E1134" s="519"/>
      <c r="F1134" s="520"/>
      <c r="G1134" s="487"/>
      <c r="H1134" s="508"/>
    </row>
    <row r="1135" spans="1:8" s="58" customFormat="1" ht="24">
      <c r="A1135" s="488" t="s">
        <v>1196</v>
      </c>
      <c r="B1135" s="50" t="s">
        <v>264</v>
      </c>
      <c r="C1135" s="32" t="s">
        <v>1188</v>
      </c>
      <c r="D1135" s="519" t="s">
        <v>965</v>
      </c>
      <c r="E1135" s="519" t="s">
        <v>2000</v>
      </c>
      <c r="F1135" s="520" t="s">
        <v>1013</v>
      </c>
      <c r="G1135" s="487" t="s">
        <v>2344</v>
      </c>
      <c r="H1135" s="508">
        <v>2007.8</v>
      </c>
    </row>
    <row r="1136" spans="1:8" s="58" customFormat="1" ht="12">
      <c r="A1136" s="488"/>
      <c r="B1136" s="32" t="s">
        <v>1185</v>
      </c>
      <c r="C1136" s="32" t="s">
        <v>1450</v>
      </c>
      <c r="D1136" s="519"/>
      <c r="E1136" s="519"/>
      <c r="F1136" s="520"/>
      <c r="G1136" s="487"/>
      <c r="H1136" s="508"/>
    </row>
    <row r="1137" spans="1:8" s="58" customFormat="1" ht="12">
      <c r="A1137" s="488"/>
      <c r="B1137" s="32" t="s">
        <v>1187</v>
      </c>
      <c r="C1137" s="32" t="s">
        <v>1450</v>
      </c>
      <c r="D1137" s="519"/>
      <c r="E1137" s="519"/>
      <c r="F1137" s="520"/>
      <c r="G1137" s="487"/>
      <c r="H1137" s="508"/>
    </row>
    <row r="1138" spans="1:8" s="58" customFormat="1" ht="24">
      <c r="A1138" s="488"/>
      <c r="B1138" s="50" t="s">
        <v>1011</v>
      </c>
      <c r="C1138" s="32" t="s">
        <v>1189</v>
      </c>
      <c r="D1138" s="519"/>
      <c r="E1138" s="519"/>
      <c r="F1138" s="520"/>
      <c r="G1138" s="487"/>
      <c r="H1138" s="508"/>
    </row>
    <row r="1139" spans="1:8" s="58" customFormat="1" ht="24">
      <c r="A1139" s="488"/>
      <c r="B1139" s="50" t="s">
        <v>1017</v>
      </c>
      <c r="C1139" s="32" t="s">
        <v>1190</v>
      </c>
      <c r="D1139" s="519"/>
      <c r="E1139" s="519"/>
      <c r="F1139" s="520"/>
      <c r="G1139" s="487"/>
      <c r="H1139" s="508"/>
    </row>
    <row r="1140" spans="1:8" s="58" customFormat="1" ht="24">
      <c r="A1140" s="488"/>
      <c r="B1140" s="50" t="s">
        <v>1021</v>
      </c>
      <c r="C1140" s="32" t="s">
        <v>1189</v>
      </c>
      <c r="D1140" s="519"/>
      <c r="E1140" s="519"/>
      <c r="F1140" s="520"/>
      <c r="G1140" s="487"/>
      <c r="H1140" s="508"/>
    </row>
    <row r="1141" spans="1:8" s="58" customFormat="1" ht="36.75" customHeight="1">
      <c r="A1141" s="488"/>
      <c r="B1141" s="32" t="s">
        <v>1022</v>
      </c>
      <c r="C1141" s="32" t="s">
        <v>1191</v>
      </c>
      <c r="D1141" s="519"/>
      <c r="E1141" s="519"/>
      <c r="F1141" s="520"/>
      <c r="G1141" s="487"/>
      <c r="H1141" s="508"/>
    </row>
    <row r="1142" spans="1:8" s="58" customFormat="1" ht="24">
      <c r="A1142" s="526" t="s">
        <v>3563</v>
      </c>
      <c r="B1142" s="32" t="s">
        <v>265</v>
      </c>
      <c r="C1142" s="32" t="s">
        <v>1189</v>
      </c>
      <c r="D1142" s="519" t="s">
        <v>2001</v>
      </c>
      <c r="E1142" s="519" t="s">
        <v>2002</v>
      </c>
      <c r="F1142" s="520"/>
      <c r="G1142" s="520"/>
      <c r="H1142" s="508">
        <v>2007.11</v>
      </c>
    </row>
    <row r="1143" spans="1:8" s="58" customFormat="1" ht="24">
      <c r="A1143" s="526"/>
      <c r="B1143" s="32" t="s">
        <v>1015</v>
      </c>
      <c r="C1143" s="32" t="s">
        <v>1189</v>
      </c>
      <c r="D1143" s="519"/>
      <c r="E1143" s="519"/>
      <c r="F1143" s="520"/>
      <c r="G1143" s="520"/>
      <c r="H1143" s="508"/>
    </row>
    <row r="1144" spans="1:8" s="58" customFormat="1" ht="24">
      <c r="A1144" s="526"/>
      <c r="B1144" s="32" t="s">
        <v>1024</v>
      </c>
      <c r="C1144" s="32" t="s">
        <v>1188</v>
      </c>
      <c r="D1144" s="519"/>
      <c r="E1144" s="519"/>
      <c r="F1144" s="520"/>
      <c r="G1144" s="520"/>
      <c r="H1144" s="508"/>
    </row>
    <row r="1145" spans="1:8" s="58" customFormat="1" ht="24">
      <c r="A1145" s="526"/>
      <c r="B1145" s="32" t="s">
        <v>3902</v>
      </c>
      <c r="C1145" s="32" t="s">
        <v>1188</v>
      </c>
      <c r="D1145" s="519"/>
      <c r="E1145" s="519"/>
      <c r="F1145" s="520"/>
      <c r="G1145" s="520"/>
      <c r="H1145" s="508"/>
    </row>
    <row r="1146" spans="1:8" s="58" customFormat="1" ht="24">
      <c r="A1146" s="526"/>
      <c r="B1146" s="32" t="s">
        <v>1271</v>
      </c>
      <c r="C1146" s="32" t="s">
        <v>1188</v>
      </c>
      <c r="D1146" s="519"/>
      <c r="E1146" s="519"/>
      <c r="F1146" s="520"/>
      <c r="G1146" s="520"/>
      <c r="H1146" s="508"/>
    </row>
    <row r="1147" spans="1:8" s="58" customFormat="1" ht="12">
      <c r="A1147" s="526"/>
      <c r="B1147" s="32" t="s">
        <v>2003</v>
      </c>
      <c r="C1147" s="32" t="s">
        <v>2004</v>
      </c>
      <c r="D1147" s="519"/>
      <c r="E1147" s="519"/>
      <c r="F1147" s="520"/>
      <c r="G1147" s="520"/>
      <c r="H1147" s="508"/>
    </row>
    <row r="1148" spans="1:8" s="58" customFormat="1" ht="24">
      <c r="A1148" s="526"/>
      <c r="B1148" s="32" t="s">
        <v>3904</v>
      </c>
      <c r="C1148" s="32" t="s">
        <v>2005</v>
      </c>
      <c r="D1148" s="519"/>
      <c r="E1148" s="519"/>
      <c r="F1148" s="520"/>
      <c r="G1148" s="520"/>
      <c r="H1148" s="508"/>
    </row>
    <row r="1149" spans="1:8" s="58" customFormat="1" ht="12">
      <c r="A1149" s="526"/>
      <c r="B1149" s="32" t="s">
        <v>2006</v>
      </c>
      <c r="C1149" s="32" t="s">
        <v>1450</v>
      </c>
      <c r="D1149" s="519"/>
      <c r="E1149" s="519"/>
      <c r="F1149" s="520"/>
      <c r="G1149" s="520"/>
      <c r="H1149" s="508"/>
    </row>
    <row r="1150" spans="1:8" s="58" customFormat="1" ht="12">
      <c r="A1150" s="526"/>
      <c r="B1150" s="32" t="s">
        <v>1187</v>
      </c>
      <c r="C1150" s="32" t="s">
        <v>1450</v>
      </c>
      <c r="D1150" s="519"/>
      <c r="E1150" s="519"/>
      <c r="F1150" s="520"/>
      <c r="G1150" s="520"/>
      <c r="H1150" s="508"/>
    </row>
    <row r="1151" spans="1:8" s="58" customFormat="1" ht="28.5" customHeight="1">
      <c r="A1151" s="526"/>
      <c r="B1151" s="32" t="s">
        <v>1185</v>
      </c>
      <c r="C1151" s="32" t="s">
        <v>1450</v>
      </c>
      <c r="D1151" s="519"/>
      <c r="E1151" s="519"/>
      <c r="F1151" s="520"/>
      <c r="G1151" s="520"/>
      <c r="H1151" s="508"/>
    </row>
    <row r="1152" spans="1:8" s="58" customFormat="1" ht="45" customHeight="1">
      <c r="A1152" s="144" t="s">
        <v>3564</v>
      </c>
      <c r="B1152" s="32" t="s">
        <v>1023</v>
      </c>
      <c r="C1152" s="32" t="s">
        <v>1189</v>
      </c>
      <c r="D1152" s="55" t="s">
        <v>2007</v>
      </c>
      <c r="E1152" s="55" t="s">
        <v>1025</v>
      </c>
      <c r="F1152" s="85"/>
      <c r="G1152" s="85">
        <v>22</v>
      </c>
      <c r="H1152" s="98">
        <v>2008.1</v>
      </c>
    </row>
    <row r="1153" spans="1:8" s="58" customFormat="1" ht="44.25" customHeight="1">
      <c r="A1153" s="143" t="s">
        <v>2008</v>
      </c>
      <c r="B1153" s="60" t="s">
        <v>2009</v>
      </c>
      <c r="C1153" s="60" t="s">
        <v>1450</v>
      </c>
      <c r="D1153" s="51"/>
      <c r="E1153" s="51" t="s">
        <v>1186</v>
      </c>
      <c r="F1153" s="150"/>
      <c r="G1153" s="393" t="s">
        <v>2370</v>
      </c>
      <c r="H1153" s="166">
        <v>2008.3</v>
      </c>
    </row>
    <row r="1154" spans="1:8" s="58" customFormat="1" ht="12">
      <c r="A1154" s="40"/>
      <c r="B1154" s="40"/>
      <c r="C1154" s="40"/>
      <c r="D1154" s="206"/>
      <c r="E1154" s="206"/>
      <c r="F1154" s="219"/>
      <c r="G1154" s="382"/>
      <c r="H1154" s="206"/>
    </row>
    <row r="1155" spans="2:7" ht="12">
      <c r="B1155" s="3"/>
      <c r="C1155" s="3"/>
      <c r="D1155" s="1"/>
      <c r="E1155" s="1"/>
      <c r="F1155" s="4"/>
      <c r="G1155" s="4"/>
    </row>
    <row r="1156" spans="1:8" s="58" customFormat="1" ht="12" thickBot="1">
      <c r="A1156" s="37" t="str">
        <f>A1042&amp;"住環境計画研究室 "</f>
        <v>住宅研究部 住環境計画研究室 </v>
      </c>
      <c r="B1156" s="37"/>
      <c r="C1156" s="37"/>
      <c r="D1156" s="65"/>
      <c r="E1156" s="65"/>
      <c r="F1156" s="177"/>
      <c r="G1156" s="379"/>
      <c r="H1156" s="65"/>
    </row>
    <row r="1157" spans="1:8" s="58" customFormat="1" ht="12" thickTop="1">
      <c r="A1157" s="199" t="s">
        <v>3060</v>
      </c>
      <c r="B1157" s="200" t="s">
        <v>3061</v>
      </c>
      <c r="C1157" s="200" t="s">
        <v>3067</v>
      </c>
      <c r="D1157" s="200" t="s">
        <v>3062</v>
      </c>
      <c r="E1157" s="200" t="s">
        <v>3063</v>
      </c>
      <c r="F1157" s="200" t="s">
        <v>3064</v>
      </c>
      <c r="G1157" s="201" t="s">
        <v>3065</v>
      </c>
      <c r="H1157" s="207" t="s">
        <v>3066</v>
      </c>
    </row>
    <row r="1158" spans="1:8" s="58" customFormat="1" ht="45" customHeight="1">
      <c r="A1158" s="430" t="s">
        <v>1026</v>
      </c>
      <c r="B1158" s="54" t="s">
        <v>266</v>
      </c>
      <c r="C1158" s="54" t="s">
        <v>1166</v>
      </c>
      <c r="D1158" s="537" t="s">
        <v>1028</v>
      </c>
      <c r="E1158" s="537" t="s">
        <v>1029</v>
      </c>
      <c r="F1158" s="538" t="s">
        <v>1030</v>
      </c>
      <c r="G1158" s="429" t="s">
        <v>1031</v>
      </c>
      <c r="H1158" s="552">
        <v>2007.3</v>
      </c>
    </row>
    <row r="1159" spans="1:8" s="58" customFormat="1" ht="49.5" customHeight="1">
      <c r="A1159" s="526"/>
      <c r="B1159" s="55" t="s">
        <v>1167</v>
      </c>
      <c r="C1159" s="55" t="s">
        <v>1168</v>
      </c>
      <c r="D1159" s="519"/>
      <c r="E1159" s="519"/>
      <c r="F1159" s="520"/>
      <c r="G1159" s="487"/>
      <c r="H1159" s="508"/>
    </row>
    <row r="1160" spans="1:8" s="58" customFormat="1" ht="36">
      <c r="A1160" s="526" t="s">
        <v>1032</v>
      </c>
      <c r="B1160" s="55" t="s">
        <v>1033</v>
      </c>
      <c r="C1160" s="55" t="s">
        <v>1166</v>
      </c>
      <c r="D1160" s="519" t="s">
        <v>1169</v>
      </c>
      <c r="E1160" s="519" t="s">
        <v>1170</v>
      </c>
      <c r="F1160" s="520"/>
      <c r="G1160" s="487" t="s">
        <v>2340</v>
      </c>
      <c r="H1160" s="508">
        <v>2007.5</v>
      </c>
    </row>
    <row r="1161" spans="1:8" s="58" customFormat="1" ht="57" customHeight="1">
      <c r="A1161" s="526"/>
      <c r="B1161" s="55" t="s">
        <v>267</v>
      </c>
      <c r="C1161" s="55" t="s">
        <v>1168</v>
      </c>
      <c r="D1161" s="519"/>
      <c r="E1161" s="519"/>
      <c r="F1161" s="520"/>
      <c r="G1161" s="487"/>
      <c r="H1161" s="508"/>
    </row>
    <row r="1162" spans="1:8" s="58" customFormat="1" ht="45" customHeight="1">
      <c r="A1162" s="65" t="s">
        <v>1171</v>
      </c>
      <c r="B1162" s="32" t="s">
        <v>1172</v>
      </c>
      <c r="C1162" s="55" t="s">
        <v>1173</v>
      </c>
      <c r="D1162" s="55" t="s">
        <v>1174</v>
      </c>
      <c r="E1162" s="55" t="s">
        <v>1175</v>
      </c>
      <c r="F1162" s="85" t="s">
        <v>1034</v>
      </c>
      <c r="G1162" s="85" t="s">
        <v>1035</v>
      </c>
      <c r="H1162" s="65">
        <v>2007.5</v>
      </c>
    </row>
    <row r="1163" spans="1:8" s="58" customFormat="1" ht="15" customHeight="1">
      <c r="A1163" s="65"/>
      <c r="B1163" s="61" t="s">
        <v>1176</v>
      </c>
      <c r="C1163" s="519" t="s">
        <v>1177</v>
      </c>
      <c r="D1163" s="55"/>
      <c r="E1163" s="55"/>
      <c r="F1163" s="85"/>
      <c r="G1163" s="85"/>
      <c r="H1163" s="65"/>
    </row>
    <row r="1164" spans="1:8" s="58" customFormat="1" ht="15" customHeight="1">
      <c r="A1164" s="65"/>
      <c r="B1164" s="61" t="s">
        <v>1178</v>
      </c>
      <c r="C1164" s="519"/>
      <c r="D1164" s="55"/>
      <c r="E1164" s="55"/>
      <c r="F1164" s="85"/>
      <c r="G1164" s="85"/>
      <c r="H1164" s="65"/>
    </row>
    <row r="1165" spans="1:8" s="58" customFormat="1" ht="21.75" customHeight="1">
      <c r="A1165" s="65"/>
      <c r="B1165" s="61"/>
      <c r="C1165" s="32"/>
      <c r="D1165" s="55"/>
      <c r="E1165" s="55"/>
      <c r="F1165" s="85"/>
      <c r="G1165" s="85"/>
      <c r="H1165" s="65"/>
    </row>
    <row r="1166" spans="1:8" s="58" customFormat="1" ht="27" customHeight="1">
      <c r="A1166" s="65" t="s">
        <v>1179</v>
      </c>
      <c r="B1166" s="32" t="s">
        <v>1115</v>
      </c>
      <c r="C1166" s="32" t="s">
        <v>1181</v>
      </c>
      <c r="D1166" s="55" t="s">
        <v>1182</v>
      </c>
      <c r="E1166" s="55" t="s">
        <v>1183</v>
      </c>
      <c r="F1166" s="85"/>
      <c r="G1166" s="85" t="s">
        <v>2341</v>
      </c>
      <c r="H1166" s="65">
        <v>2007.6</v>
      </c>
    </row>
    <row r="1167" spans="1:8" s="58" customFormat="1" ht="12">
      <c r="A1167" s="65"/>
      <c r="B1167" s="32"/>
      <c r="C1167" s="32"/>
      <c r="D1167" s="55"/>
      <c r="E1167" s="55"/>
      <c r="F1167" s="85"/>
      <c r="G1167" s="85"/>
      <c r="H1167" s="65"/>
    </row>
    <row r="1168" spans="1:8" s="58" customFormat="1" ht="47.25" customHeight="1">
      <c r="A1168" s="488" t="s">
        <v>1036</v>
      </c>
      <c r="B1168" s="32" t="s">
        <v>268</v>
      </c>
      <c r="C1168" s="32" t="s">
        <v>269</v>
      </c>
      <c r="D1168" s="519" t="s">
        <v>1037</v>
      </c>
      <c r="E1168" s="519" t="s">
        <v>1038</v>
      </c>
      <c r="F1168" s="520" t="s">
        <v>1039</v>
      </c>
      <c r="G1168" s="487" t="s">
        <v>2342</v>
      </c>
      <c r="H1168" s="508">
        <v>2007.7</v>
      </c>
    </row>
    <row r="1169" spans="1:8" s="58" customFormat="1" ht="36" customHeight="1">
      <c r="A1169" s="488"/>
      <c r="B1169" s="32" t="s">
        <v>270</v>
      </c>
      <c r="C1169" s="32" t="s">
        <v>271</v>
      </c>
      <c r="D1169" s="519"/>
      <c r="E1169" s="519"/>
      <c r="F1169" s="520"/>
      <c r="G1169" s="487"/>
      <c r="H1169" s="508"/>
    </row>
    <row r="1170" spans="1:8" s="58" customFormat="1" ht="54" customHeight="1">
      <c r="A1170" s="488"/>
      <c r="B1170" s="32" t="s">
        <v>272</v>
      </c>
      <c r="C1170" s="32" t="s">
        <v>273</v>
      </c>
      <c r="D1170" s="519"/>
      <c r="E1170" s="519"/>
      <c r="F1170" s="520"/>
      <c r="G1170" s="487"/>
      <c r="H1170" s="508"/>
    </row>
    <row r="1171" spans="1:8" s="58" customFormat="1" ht="12">
      <c r="A1171" s="428" t="s">
        <v>1184</v>
      </c>
      <c r="B1171" s="30" t="s">
        <v>1185</v>
      </c>
      <c r="C1171" s="26" t="s">
        <v>1450</v>
      </c>
      <c r="D1171" s="523" t="s">
        <v>1012</v>
      </c>
      <c r="E1171" s="523" t="s">
        <v>1186</v>
      </c>
      <c r="F1171" s="524" t="s">
        <v>1013</v>
      </c>
      <c r="G1171" s="462" t="s">
        <v>2325</v>
      </c>
      <c r="H1171" s="471">
        <v>2007.8</v>
      </c>
    </row>
    <row r="1172" spans="1:8" s="58" customFormat="1" ht="12">
      <c r="A1172" s="428"/>
      <c r="B1172" s="30" t="s">
        <v>1187</v>
      </c>
      <c r="C1172" s="30" t="s">
        <v>1450</v>
      </c>
      <c r="D1172" s="523"/>
      <c r="E1172" s="523"/>
      <c r="F1172" s="524"/>
      <c r="G1172" s="462"/>
      <c r="H1172" s="471"/>
    </row>
    <row r="1173" spans="1:8" s="58" customFormat="1" ht="24">
      <c r="A1173" s="428"/>
      <c r="B1173" s="26" t="s">
        <v>1014</v>
      </c>
      <c r="C1173" s="30" t="s">
        <v>1188</v>
      </c>
      <c r="D1173" s="523"/>
      <c r="E1173" s="523"/>
      <c r="F1173" s="524"/>
      <c r="G1173" s="462"/>
      <c r="H1173" s="471"/>
    </row>
    <row r="1174" spans="1:8" s="58" customFormat="1" ht="24">
      <c r="A1174" s="428"/>
      <c r="B1174" s="26" t="s">
        <v>1015</v>
      </c>
      <c r="C1174" s="30" t="s">
        <v>1189</v>
      </c>
      <c r="D1174" s="523"/>
      <c r="E1174" s="523"/>
      <c r="F1174" s="524"/>
      <c r="G1174" s="462"/>
      <c r="H1174" s="471"/>
    </row>
    <row r="1175" spans="1:8" s="58" customFormat="1" ht="24">
      <c r="A1175" s="428"/>
      <c r="B1175" s="26" t="s">
        <v>1016</v>
      </c>
      <c r="C1175" s="30" t="s">
        <v>1189</v>
      </c>
      <c r="D1175" s="523"/>
      <c r="E1175" s="523"/>
      <c r="F1175" s="524"/>
      <c r="G1175" s="462"/>
      <c r="H1175" s="471"/>
    </row>
    <row r="1176" spans="1:8" s="58" customFormat="1" ht="24">
      <c r="A1176" s="428"/>
      <c r="B1176" s="26" t="s">
        <v>1017</v>
      </c>
      <c r="C1176" s="30" t="s">
        <v>1190</v>
      </c>
      <c r="D1176" s="523"/>
      <c r="E1176" s="523"/>
      <c r="F1176" s="524"/>
      <c r="G1176" s="462"/>
      <c r="H1176" s="471"/>
    </row>
    <row r="1177" spans="1:8" s="58" customFormat="1" ht="24.75" customHeight="1">
      <c r="A1177" s="428"/>
      <c r="B1177" s="30" t="s">
        <v>1018</v>
      </c>
      <c r="C1177" s="30" t="s">
        <v>1191</v>
      </c>
      <c r="D1177" s="523"/>
      <c r="E1177" s="523"/>
      <c r="F1177" s="524"/>
      <c r="G1177" s="462"/>
      <c r="H1177" s="471"/>
    </row>
    <row r="1178" spans="1:8" s="58" customFormat="1" ht="36" customHeight="1">
      <c r="A1178" s="428" t="s">
        <v>1192</v>
      </c>
      <c r="B1178" s="26" t="s">
        <v>263</v>
      </c>
      <c r="C1178" s="30" t="s">
        <v>1189</v>
      </c>
      <c r="D1178" s="523" t="s">
        <v>1193</v>
      </c>
      <c r="E1178" s="523" t="s">
        <v>1186</v>
      </c>
      <c r="F1178" s="524" t="s">
        <v>1194</v>
      </c>
      <c r="G1178" s="462" t="s">
        <v>2343</v>
      </c>
      <c r="H1178" s="471">
        <v>2007.8</v>
      </c>
    </row>
    <row r="1179" spans="1:8" s="58" customFormat="1" ht="12">
      <c r="A1179" s="428"/>
      <c r="B1179" s="30" t="s">
        <v>1185</v>
      </c>
      <c r="C1179" s="30" t="s">
        <v>1450</v>
      </c>
      <c r="D1179" s="523"/>
      <c r="E1179" s="523"/>
      <c r="F1179" s="524"/>
      <c r="G1179" s="462"/>
      <c r="H1179" s="471"/>
    </row>
    <row r="1180" spans="1:8" s="58" customFormat="1" ht="12">
      <c r="A1180" s="428"/>
      <c r="B1180" s="30" t="s">
        <v>1187</v>
      </c>
      <c r="C1180" s="30" t="s">
        <v>1450</v>
      </c>
      <c r="D1180" s="523"/>
      <c r="E1180" s="523"/>
      <c r="F1180" s="524"/>
      <c r="G1180" s="462"/>
      <c r="H1180" s="471"/>
    </row>
    <row r="1181" spans="1:8" s="58" customFormat="1" ht="24">
      <c r="A1181" s="428"/>
      <c r="B1181" s="26" t="s">
        <v>1019</v>
      </c>
      <c r="C1181" s="30" t="s">
        <v>1190</v>
      </c>
      <c r="D1181" s="523"/>
      <c r="E1181" s="523"/>
      <c r="F1181" s="524"/>
      <c r="G1181" s="462"/>
      <c r="H1181" s="471"/>
    </row>
    <row r="1182" spans="1:8" s="58" customFormat="1" ht="24">
      <c r="A1182" s="428"/>
      <c r="B1182" s="26" t="s">
        <v>1020</v>
      </c>
      <c r="C1182" s="30" t="s">
        <v>1188</v>
      </c>
      <c r="D1182" s="523"/>
      <c r="E1182" s="523"/>
      <c r="F1182" s="524"/>
      <c r="G1182" s="462"/>
      <c r="H1182" s="471"/>
    </row>
    <row r="1183" spans="1:8" s="58" customFormat="1" ht="24">
      <c r="A1183" s="428"/>
      <c r="B1183" s="26" t="s">
        <v>1195</v>
      </c>
      <c r="C1183" s="30" t="s">
        <v>1190</v>
      </c>
      <c r="D1183" s="523"/>
      <c r="E1183" s="523"/>
      <c r="F1183" s="524"/>
      <c r="G1183" s="462"/>
      <c r="H1183" s="471"/>
    </row>
    <row r="1184" spans="1:8" s="58" customFormat="1" ht="24">
      <c r="A1184" s="428"/>
      <c r="B1184" s="26" t="s">
        <v>1021</v>
      </c>
      <c r="C1184" s="30" t="s">
        <v>1189</v>
      </c>
      <c r="D1184" s="523"/>
      <c r="E1184" s="523"/>
      <c r="F1184" s="524"/>
      <c r="G1184" s="462"/>
      <c r="H1184" s="471"/>
    </row>
    <row r="1185" spans="1:8" s="58" customFormat="1" ht="31.5" customHeight="1">
      <c r="A1185" s="428"/>
      <c r="B1185" s="30" t="s">
        <v>1022</v>
      </c>
      <c r="C1185" s="30" t="s">
        <v>1191</v>
      </c>
      <c r="D1185" s="523"/>
      <c r="E1185" s="523"/>
      <c r="F1185" s="524"/>
      <c r="G1185" s="462"/>
      <c r="H1185" s="471"/>
    </row>
    <row r="1186" spans="1:8" s="58" customFormat="1" ht="24">
      <c r="A1186" s="428" t="s">
        <v>1196</v>
      </c>
      <c r="B1186" s="26" t="s">
        <v>264</v>
      </c>
      <c r="C1186" s="30" t="s">
        <v>1188</v>
      </c>
      <c r="D1186" s="523" t="s">
        <v>965</v>
      </c>
      <c r="E1186" s="523" t="s">
        <v>1186</v>
      </c>
      <c r="F1186" s="524" t="s">
        <v>1013</v>
      </c>
      <c r="G1186" s="462" t="s">
        <v>2344</v>
      </c>
      <c r="H1186" s="471">
        <v>2007.8</v>
      </c>
    </row>
    <row r="1187" spans="1:8" s="58" customFormat="1" ht="12">
      <c r="A1187" s="428"/>
      <c r="B1187" s="30" t="s">
        <v>1185</v>
      </c>
      <c r="C1187" s="30" t="s">
        <v>1450</v>
      </c>
      <c r="D1187" s="523"/>
      <c r="E1187" s="523"/>
      <c r="F1187" s="524"/>
      <c r="G1187" s="462"/>
      <c r="H1187" s="471"/>
    </row>
    <row r="1188" spans="1:8" s="58" customFormat="1" ht="12">
      <c r="A1188" s="428"/>
      <c r="B1188" s="30" t="s">
        <v>1187</v>
      </c>
      <c r="C1188" s="30" t="s">
        <v>1450</v>
      </c>
      <c r="D1188" s="523"/>
      <c r="E1188" s="523"/>
      <c r="F1188" s="524"/>
      <c r="G1188" s="462"/>
      <c r="H1188" s="471"/>
    </row>
    <row r="1189" spans="1:8" s="58" customFormat="1" ht="24">
      <c r="A1189" s="428"/>
      <c r="B1189" s="26" t="s">
        <v>1011</v>
      </c>
      <c r="C1189" s="30" t="s">
        <v>1189</v>
      </c>
      <c r="D1189" s="523"/>
      <c r="E1189" s="523"/>
      <c r="F1189" s="524"/>
      <c r="G1189" s="462"/>
      <c r="H1189" s="471"/>
    </row>
    <row r="1190" spans="1:8" s="58" customFormat="1" ht="24">
      <c r="A1190" s="428"/>
      <c r="B1190" s="26" t="s">
        <v>1017</v>
      </c>
      <c r="C1190" s="30" t="s">
        <v>1190</v>
      </c>
      <c r="D1190" s="523"/>
      <c r="E1190" s="523"/>
      <c r="F1190" s="524"/>
      <c r="G1190" s="462"/>
      <c r="H1190" s="471"/>
    </row>
    <row r="1191" spans="1:8" s="58" customFormat="1" ht="24">
      <c r="A1191" s="428"/>
      <c r="B1191" s="26" t="s">
        <v>1021</v>
      </c>
      <c r="C1191" s="30" t="s">
        <v>1189</v>
      </c>
      <c r="D1191" s="523"/>
      <c r="E1191" s="523"/>
      <c r="F1191" s="524"/>
      <c r="G1191" s="462"/>
      <c r="H1191" s="471"/>
    </row>
    <row r="1192" spans="1:8" s="58" customFormat="1" ht="29.25" customHeight="1">
      <c r="A1192" s="428"/>
      <c r="B1192" s="30" t="s">
        <v>1022</v>
      </c>
      <c r="C1192" s="30" t="s">
        <v>1191</v>
      </c>
      <c r="D1192" s="523"/>
      <c r="E1192" s="523"/>
      <c r="F1192" s="524"/>
      <c r="G1192" s="462"/>
      <c r="H1192" s="471"/>
    </row>
    <row r="1193" spans="1:8" s="58" customFormat="1" ht="12">
      <c r="A1193" s="488" t="s">
        <v>1197</v>
      </c>
      <c r="B1193" s="32" t="s">
        <v>274</v>
      </c>
      <c r="C1193" s="32" t="s">
        <v>275</v>
      </c>
      <c r="D1193" s="519" t="s">
        <v>1198</v>
      </c>
      <c r="E1193" s="519" t="s">
        <v>2730</v>
      </c>
      <c r="F1193" s="520" t="s">
        <v>966</v>
      </c>
      <c r="G1193" s="487" t="s">
        <v>2345</v>
      </c>
      <c r="H1193" s="508">
        <v>2007.8</v>
      </c>
    </row>
    <row r="1194" spans="1:8" s="58" customFormat="1" ht="12">
      <c r="A1194" s="488"/>
      <c r="B1194" s="32" t="s">
        <v>1199</v>
      </c>
      <c r="C1194" s="32" t="s">
        <v>1200</v>
      </c>
      <c r="D1194" s="519"/>
      <c r="E1194" s="519"/>
      <c r="F1194" s="520"/>
      <c r="G1194" s="487"/>
      <c r="H1194" s="508"/>
    </row>
    <row r="1195" spans="1:8" s="58" customFormat="1" ht="41.25" customHeight="1">
      <c r="A1195" s="488"/>
      <c r="B1195" s="32" t="s">
        <v>3902</v>
      </c>
      <c r="C1195" s="32" t="s">
        <v>1188</v>
      </c>
      <c r="D1195" s="519"/>
      <c r="E1195" s="519"/>
      <c r="F1195" s="520"/>
      <c r="G1195" s="487"/>
      <c r="H1195" s="508"/>
    </row>
    <row r="1196" spans="1:8" s="58" customFormat="1" ht="24">
      <c r="A1196" s="488" t="s">
        <v>1201</v>
      </c>
      <c r="B1196" s="32" t="s">
        <v>3902</v>
      </c>
      <c r="C1196" s="32" t="s">
        <v>1202</v>
      </c>
      <c r="D1196" s="519" t="s">
        <v>1198</v>
      </c>
      <c r="E1196" s="519" t="s">
        <v>2730</v>
      </c>
      <c r="F1196" s="520" t="s">
        <v>966</v>
      </c>
      <c r="G1196" s="487" t="s">
        <v>2346</v>
      </c>
      <c r="H1196" s="508">
        <v>2007.8</v>
      </c>
    </row>
    <row r="1197" spans="1:8" s="58" customFormat="1" ht="12">
      <c r="A1197" s="488"/>
      <c r="B1197" s="32" t="s">
        <v>1203</v>
      </c>
      <c r="C1197" s="32" t="s">
        <v>1042</v>
      </c>
      <c r="D1197" s="519"/>
      <c r="E1197" s="519"/>
      <c r="F1197" s="520"/>
      <c r="G1197" s="487"/>
      <c r="H1197" s="508"/>
    </row>
    <row r="1198" spans="1:8" s="58" customFormat="1" ht="29.25" customHeight="1">
      <c r="A1198" s="488"/>
      <c r="B1198" s="32" t="s">
        <v>1199</v>
      </c>
      <c r="C1198" s="32" t="s">
        <v>1043</v>
      </c>
      <c r="D1198" s="519"/>
      <c r="E1198" s="519"/>
      <c r="F1198" s="520"/>
      <c r="G1198" s="487"/>
      <c r="H1198" s="508"/>
    </row>
    <row r="1199" spans="1:8" s="58" customFormat="1" ht="12">
      <c r="A1199" s="488" t="s">
        <v>1204</v>
      </c>
      <c r="B1199" s="32" t="s">
        <v>1199</v>
      </c>
      <c r="C1199" s="32" t="s">
        <v>1043</v>
      </c>
      <c r="D1199" s="519" t="s">
        <v>1198</v>
      </c>
      <c r="E1199" s="519" t="s">
        <v>2730</v>
      </c>
      <c r="F1199" s="520" t="s">
        <v>966</v>
      </c>
      <c r="G1199" s="487" t="s">
        <v>2347</v>
      </c>
      <c r="H1199" s="508">
        <v>2007.8</v>
      </c>
    </row>
    <row r="1200" spans="1:8" s="58" customFormat="1" ht="12">
      <c r="A1200" s="488"/>
      <c r="B1200" s="32" t="s">
        <v>1203</v>
      </c>
      <c r="C1200" s="32" t="s">
        <v>1042</v>
      </c>
      <c r="D1200" s="519"/>
      <c r="E1200" s="519"/>
      <c r="F1200" s="520"/>
      <c r="G1200" s="487"/>
      <c r="H1200" s="508"/>
    </row>
    <row r="1201" spans="1:8" s="58" customFormat="1" ht="33" customHeight="1">
      <c r="A1201" s="488"/>
      <c r="B1201" s="32" t="s">
        <v>3902</v>
      </c>
      <c r="C1201" s="32" t="s">
        <v>1202</v>
      </c>
      <c r="D1201" s="519"/>
      <c r="E1201" s="519"/>
      <c r="F1201" s="520"/>
      <c r="G1201" s="487"/>
      <c r="H1201" s="508"/>
    </row>
    <row r="1202" spans="1:8" s="58" customFormat="1" ht="12">
      <c r="A1202" s="488" t="s">
        <v>1205</v>
      </c>
      <c r="B1202" s="32" t="s">
        <v>1206</v>
      </c>
      <c r="C1202" s="32" t="s">
        <v>1207</v>
      </c>
      <c r="D1202" s="519" t="s">
        <v>1198</v>
      </c>
      <c r="E1202" s="519" t="s">
        <v>2730</v>
      </c>
      <c r="F1202" s="520" t="s">
        <v>1044</v>
      </c>
      <c r="G1202" s="487" t="s">
        <v>2348</v>
      </c>
      <c r="H1202" s="508">
        <v>2007.8</v>
      </c>
    </row>
    <row r="1203" spans="1:8" s="58" customFormat="1" ht="38.25" customHeight="1">
      <c r="A1203" s="488"/>
      <c r="B1203" s="32" t="s">
        <v>3902</v>
      </c>
      <c r="C1203" s="32" t="s">
        <v>1188</v>
      </c>
      <c r="D1203" s="519"/>
      <c r="E1203" s="519"/>
      <c r="F1203" s="520"/>
      <c r="G1203" s="487"/>
      <c r="H1203" s="508"/>
    </row>
    <row r="1204" spans="1:8" s="58" customFormat="1" ht="12">
      <c r="A1204" s="488" t="s">
        <v>1208</v>
      </c>
      <c r="B1204" s="32" t="s">
        <v>1209</v>
      </c>
      <c r="C1204" s="32" t="s">
        <v>1210</v>
      </c>
      <c r="D1204" s="519" t="s">
        <v>1198</v>
      </c>
      <c r="E1204" s="519" t="s">
        <v>2730</v>
      </c>
      <c r="F1204" s="520" t="s">
        <v>1044</v>
      </c>
      <c r="G1204" s="487" t="s">
        <v>2349</v>
      </c>
      <c r="H1204" s="508">
        <v>2007.8</v>
      </c>
    </row>
    <row r="1205" spans="1:8" s="58" customFormat="1" ht="33.75" customHeight="1">
      <c r="A1205" s="488"/>
      <c r="B1205" s="32" t="s">
        <v>3902</v>
      </c>
      <c r="C1205" s="32" t="s">
        <v>1188</v>
      </c>
      <c r="D1205" s="519"/>
      <c r="E1205" s="519"/>
      <c r="F1205" s="520"/>
      <c r="G1205" s="487"/>
      <c r="H1205" s="508"/>
    </row>
    <row r="1206" spans="1:8" s="58" customFormat="1" ht="24">
      <c r="A1206" s="526" t="s">
        <v>1211</v>
      </c>
      <c r="B1206" s="55" t="s">
        <v>1045</v>
      </c>
      <c r="C1206" s="65" t="s">
        <v>1212</v>
      </c>
      <c r="D1206" s="519" t="s">
        <v>1198</v>
      </c>
      <c r="E1206" s="519" t="s">
        <v>2730</v>
      </c>
      <c r="F1206" s="520" t="s">
        <v>1046</v>
      </c>
      <c r="G1206" s="520" t="s">
        <v>2350</v>
      </c>
      <c r="H1206" s="508">
        <v>2007.8</v>
      </c>
    </row>
    <row r="1207" spans="1:8" s="58" customFormat="1" ht="24">
      <c r="A1207" s="526"/>
      <c r="B1207" s="55" t="s">
        <v>276</v>
      </c>
      <c r="C1207" s="55" t="s">
        <v>1213</v>
      </c>
      <c r="D1207" s="519"/>
      <c r="E1207" s="519"/>
      <c r="F1207" s="520"/>
      <c r="G1207" s="520"/>
      <c r="H1207" s="508"/>
    </row>
    <row r="1208" spans="1:8" s="58" customFormat="1" ht="36">
      <c r="A1208" s="526"/>
      <c r="B1208" s="55" t="s">
        <v>1047</v>
      </c>
      <c r="C1208" s="55" t="s">
        <v>1166</v>
      </c>
      <c r="D1208" s="519"/>
      <c r="E1208" s="519"/>
      <c r="F1208" s="520"/>
      <c r="G1208" s="520"/>
      <c r="H1208" s="508"/>
    </row>
    <row r="1209" spans="1:8" s="58" customFormat="1" ht="35.25" customHeight="1">
      <c r="A1209" s="526"/>
      <c r="B1209" s="55" t="s">
        <v>1048</v>
      </c>
      <c r="C1209" s="55" t="s">
        <v>1213</v>
      </c>
      <c r="D1209" s="519"/>
      <c r="E1209" s="519"/>
      <c r="F1209" s="520"/>
      <c r="G1209" s="520"/>
      <c r="H1209" s="508"/>
    </row>
    <row r="1210" spans="1:8" s="58" customFormat="1" ht="24">
      <c r="A1210" s="526" t="s">
        <v>1214</v>
      </c>
      <c r="B1210" s="55" t="s">
        <v>1049</v>
      </c>
      <c r="C1210" s="55" t="s">
        <v>1213</v>
      </c>
      <c r="D1210" s="519" t="s">
        <v>1198</v>
      </c>
      <c r="E1210" s="519" t="s">
        <v>2730</v>
      </c>
      <c r="F1210" s="520" t="s">
        <v>1046</v>
      </c>
      <c r="G1210" s="520" t="s">
        <v>2351</v>
      </c>
      <c r="H1210" s="508">
        <v>2007.8</v>
      </c>
    </row>
    <row r="1211" spans="1:8" s="58" customFormat="1" ht="24">
      <c r="A1211" s="526"/>
      <c r="B1211" s="55" t="s">
        <v>277</v>
      </c>
      <c r="C1211" s="55" t="s">
        <v>1213</v>
      </c>
      <c r="D1211" s="519"/>
      <c r="E1211" s="519"/>
      <c r="F1211" s="520"/>
      <c r="G1211" s="520"/>
      <c r="H1211" s="508"/>
    </row>
    <row r="1212" spans="1:8" s="58" customFormat="1" ht="36">
      <c r="A1212" s="526"/>
      <c r="B1212" s="55" t="s">
        <v>1047</v>
      </c>
      <c r="C1212" s="55" t="s">
        <v>1166</v>
      </c>
      <c r="D1212" s="519"/>
      <c r="E1212" s="519"/>
      <c r="F1212" s="520"/>
      <c r="G1212" s="520"/>
      <c r="H1212" s="508"/>
    </row>
    <row r="1213" spans="1:8" s="58" customFormat="1" ht="41.25" customHeight="1">
      <c r="A1213" s="526"/>
      <c r="B1213" s="55" t="s">
        <v>1045</v>
      </c>
      <c r="C1213" s="65" t="s">
        <v>1212</v>
      </c>
      <c r="D1213" s="519"/>
      <c r="E1213" s="519"/>
      <c r="F1213" s="520"/>
      <c r="G1213" s="520"/>
      <c r="H1213" s="508"/>
    </row>
    <row r="1214" spans="1:8" s="58" customFormat="1" ht="12">
      <c r="A1214" s="526" t="s">
        <v>1215</v>
      </c>
      <c r="B1214" s="55" t="s">
        <v>1050</v>
      </c>
      <c r="C1214" s="65" t="s">
        <v>1191</v>
      </c>
      <c r="D1214" s="519" t="s">
        <v>1198</v>
      </c>
      <c r="E1214" s="519" t="s">
        <v>2730</v>
      </c>
      <c r="F1214" s="520" t="s">
        <v>1051</v>
      </c>
      <c r="G1214" s="520" t="s">
        <v>2352</v>
      </c>
      <c r="H1214" s="508">
        <v>2007.8</v>
      </c>
    </row>
    <row r="1215" spans="1:8" s="58" customFormat="1" ht="36">
      <c r="A1215" s="526"/>
      <c r="B1215" s="55" t="s">
        <v>278</v>
      </c>
      <c r="C1215" s="55" t="s">
        <v>1166</v>
      </c>
      <c r="D1215" s="519"/>
      <c r="E1215" s="519"/>
      <c r="F1215" s="520"/>
      <c r="G1215" s="520"/>
      <c r="H1215" s="508"/>
    </row>
    <row r="1216" spans="1:8" s="58" customFormat="1" ht="36">
      <c r="A1216" s="526"/>
      <c r="B1216" s="55" t="s">
        <v>1052</v>
      </c>
      <c r="C1216" s="55" t="s">
        <v>1168</v>
      </c>
      <c r="D1216" s="519"/>
      <c r="E1216" s="519"/>
      <c r="F1216" s="520"/>
      <c r="G1216" s="520"/>
      <c r="H1216" s="508"/>
    </row>
    <row r="1217" spans="1:8" s="58" customFormat="1" ht="24">
      <c r="A1217" s="526"/>
      <c r="B1217" s="55" t="s">
        <v>1053</v>
      </c>
      <c r="C1217" s="55" t="s">
        <v>1213</v>
      </c>
      <c r="D1217" s="519"/>
      <c r="E1217" s="519"/>
      <c r="F1217" s="520"/>
      <c r="G1217" s="520"/>
      <c r="H1217" s="508"/>
    </row>
    <row r="1218" spans="1:8" s="58" customFormat="1" ht="12">
      <c r="A1218" s="526"/>
      <c r="B1218" s="55" t="s">
        <v>1054</v>
      </c>
      <c r="C1218" s="55" t="s">
        <v>1216</v>
      </c>
      <c r="D1218" s="519"/>
      <c r="E1218" s="532"/>
      <c r="F1218" s="520"/>
      <c r="G1218" s="520"/>
      <c r="H1218" s="508"/>
    </row>
    <row r="1219" spans="1:8" s="58" customFormat="1" ht="27.75" customHeight="1">
      <c r="A1219" s="526"/>
      <c r="B1219" s="55" t="s">
        <v>1055</v>
      </c>
      <c r="C1219" s="65" t="s">
        <v>1191</v>
      </c>
      <c r="D1219" s="519"/>
      <c r="E1219" s="532"/>
      <c r="F1219" s="520"/>
      <c r="G1219" s="520"/>
      <c r="H1219" s="508"/>
    </row>
    <row r="1220" spans="1:8" s="58" customFormat="1" ht="12">
      <c r="A1220" s="526" t="s">
        <v>1217</v>
      </c>
      <c r="B1220" s="55" t="s">
        <v>1056</v>
      </c>
      <c r="C1220" s="55" t="s">
        <v>1218</v>
      </c>
      <c r="D1220" s="519" t="s">
        <v>1198</v>
      </c>
      <c r="E1220" s="519" t="s">
        <v>2730</v>
      </c>
      <c r="F1220" s="520" t="s">
        <v>1051</v>
      </c>
      <c r="G1220" s="520" t="s">
        <v>2354</v>
      </c>
      <c r="H1220" s="508">
        <v>2007.8</v>
      </c>
    </row>
    <row r="1221" spans="1:8" s="58" customFormat="1" ht="36">
      <c r="A1221" s="526"/>
      <c r="B1221" s="55" t="s">
        <v>278</v>
      </c>
      <c r="C1221" s="55" t="s">
        <v>1166</v>
      </c>
      <c r="D1221" s="519"/>
      <c r="E1221" s="532"/>
      <c r="F1221" s="520"/>
      <c r="G1221" s="520"/>
      <c r="H1221" s="508"/>
    </row>
    <row r="1222" spans="1:8" s="58" customFormat="1" ht="36">
      <c r="A1222" s="526"/>
      <c r="B1222" s="55" t="s">
        <v>1052</v>
      </c>
      <c r="C1222" s="55" t="s">
        <v>1219</v>
      </c>
      <c r="D1222" s="519"/>
      <c r="E1222" s="532"/>
      <c r="F1222" s="520"/>
      <c r="G1222" s="520"/>
      <c r="H1222" s="508"/>
    </row>
    <row r="1223" spans="1:8" s="58" customFormat="1" ht="24">
      <c r="A1223" s="526"/>
      <c r="B1223" s="55" t="s">
        <v>1057</v>
      </c>
      <c r="C1223" s="55" t="s">
        <v>1213</v>
      </c>
      <c r="D1223" s="519"/>
      <c r="E1223" s="532"/>
      <c r="F1223" s="520"/>
      <c r="G1223" s="520"/>
      <c r="H1223" s="508"/>
    </row>
    <row r="1224" spans="1:8" s="58" customFormat="1" ht="29.25" customHeight="1">
      <c r="A1224" s="526"/>
      <c r="B1224" s="55" t="s">
        <v>1058</v>
      </c>
      <c r="C1224" s="55" t="s">
        <v>1218</v>
      </c>
      <c r="D1224" s="519"/>
      <c r="E1224" s="532"/>
      <c r="F1224" s="520"/>
      <c r="G1224" s="520"/>
      <c r="H1224" s="508"/>
    </row>
    <row r="1225" spans="1:8" s="58" customFormat="1" ht="12">
      <c r="A1225" s="526" t="s">
        <v>1220</v>
      </c>
      <c r="B1225" s="55" t="s">
        <v>1059</v>
      </c>
      <c r="C1225" s="65" t="s">
        <v>1221</v>
      </c>
      <c r="D1225" s="519" t="s">
        <v>1198</v>
      </c>
      <c r="E1225" s="519" t="s">
        <v>2730</v>
      </c>
      <c r="F1225" s="520" t="s">
        <v>1051</v>
      </c>
      <c r="G1225" s="520" t="s">
        <v>2353</v>
      </c>
      <c r="H1225" s="508">
        <v>2007.8</v>
      </c>
    </row>
    <row r="1226" spans="1:8" s="58" customFormat="1" ht="36">
      <c r="A1226" s="526"/>
      <c r="B1226" s="55" t="s">
        <v>279</v>
      </c>
      <c r="C1226" s="55" t="s">
        <v>1166</v>
      </c>
      <c r="D1226" s="519"/>
      <c r="E1226" s="532"/>
      <c r="F1226" s="520"/>
      <c r="G1226" s="520"/>
      <c r="H1226" s="508"/>
    </row>
    <row r="1227" spans="1:8" s="58" customFormat="1" ht="24">
      <c r="A1227" s="526"/>
      <c r="B1227" s="55" t="s">
        <v>1060</v>
      </c>
      <c r="C1227" s="55" t="s">
        <v>1213</v>
      </c>
      <c r="D1227" s="519"/>
      <c r="E1227" s="532"/>
      <c r="F1227" s="520"/>
      <c r="G1227" s="520"/>
      <c r="H1227" s="508"/>
    </row>
    <row r="1228" spans="1:8" s="58" customFormat="1" ht="36">
      <c r="A1228" s="526"/>
      <c r="B1228" s="55" t="s">
        <v>1061</v>
      </c>
      <c r="C1228" s="55" t="s">
        <v>1219</v>
      </c>
      <c r="D1228" s="519"/>
      <c r="E1228" s="532"/>
      <c r="F1228" s="520"/>
      <c r="G1228" s="520"/>
      <c r="H1228" s="508"/>
    </row>
    <row r="1229" spans="1:8" s="58" customFormat="1" ht="24">
      <c r="A1229" s="526"/>
      <c r="B1229" s="55" t="s">
        <v>1062</v>
      </c>
      <c r="C1229" s="55" t="s">
        <v>1213</v>
      </c>
      <c r="D1229" s="519"/>
      <c r="E1229" s="532"/>
      <c r="F1229" s="520"/>
      <c r="G1229" s="520"/>
      <c r="H1229" s="508"/>
    </row>
    <row r="1230" spans="1:8" s="58" customFormat="1" ht="12">
      <c r="A1230" s="526"/>
      <c r="B1230" s="55" t="s">
        <v>1063</v>
      </c>
      <c r="C1230" s="55" t="s">
        <v>1222</v>
      </c>
      <c r="D1230" s="519"/>
      <c r="E1230" s="532"/>
      <c r="F1230" s="520"/>
      <c r="G1230" s="520"/>
      <c r="H1230" s="508"/>
    </row>
    <row r="1231" spans="1:8" s="58" customFormat="1" ht="12">
      <c r="A1231" s="526"/>
      <c r="B1231" s="55" t="s">
        <v>1064</v>
      </c>
      <c r="C1231" s="55" t="s">
        <v>1222</v>
      </c>
      <c r="D1231" s="519"/>
      <c r="E1231" s="532"/>
      <c r="F1231" s="520"/>
      <c r="G1231" s="520"/>
      <c r="H1231" s="508"/>
    </row>
    <row r="1232" spans="1:8" s="58" customFormat="1" ht="12">
      <c r="A1232" s="526"/>
      <c r="B1232" s="55" t="s">
        <v>1065</v>
      </c>
      <c r="C1232" s="55" t="s">
        <v>1222</v>
      </c>
      <c r="D1232" s="519"/>
      <c r="E1232" s="532"/>
      <c r="F1232" s="520"/>
      <c r="G1232" s="520"/>
      <c r="H1232" s="508"/>
    </row>
    <row r="1233" spans="1:8" s="58" customFormat="1" ht="25.5" customHeight="1">
      <c r="A1233" s="526"/>
      <c r="B1233" s="55" t="s">
        <v>1066</v>
      </c>
      <c r="C1233" s="55" t="s">
        <v>1191</v>
      </c>
      <c r="D1233" s="519"/>
      <c r="E1233" s="532"/>
      <c r="F1233" s="520"/>
      <c r="G1233" s="520"/>
      <c r="H1233" s="508"/>
    </row>
    <row r="1234" spans="1:8" s="58" customFormat="1" ht="12">
      <c r="A1234" s="526" t="s">
        <v>1223</v>
      </c>
      <c r="B1234" s="55" t="s">
        <v>1067</v>
      </c>
      <c r="C1234" s="65" t="s">
        <v>1224</v>
      </c>
      <c r="D1234" s="519" t="s">
        <v>1198</v>
      </c>
      <c r="E1234" s="519" t="s">
        <v>2730</v>
      </c>
      <c r="F1234" s="520" t="s">
        <v>1051</v>
      </c>
      <c r="G1234" s="520" t="s">
        <v>2350</v>
      </c>
      <c r="H1234" s="508">
        <v>2007.8</v>
      </c>
    </row>
    <row r="1235" spans="1:8" s="58" customFormat="1" ht="36">
      <c r="A1235" s="526"/>
      <c r="B1235" s="55" t="s">
        <v>1225</v>
      </c>
      <c r="C1235" s="55" t="s">
        <v>1166</v>
      </c>
      <c r="D1235" s="519"/>
      <c r="E1235" s="519"/>
      <c r="F1235" s="520"/>
      <c r="G1235" s="520"/>
      <c r="H1235" s="508"/>
    </row>
    <row r="1236" spans="1:8" s="58" customFormat="1" ht="39" customHeight="1">
      <c r="A1236" s="526"/>
      <c r="B1236" s="55" t="s">
        <v>1068</v>
      </c>
      <c r="C1236" s="55" t="s">
        <v>1226</v>
      </c>
      <c r="D1236" s="519"/>
      <c r="E1236" s="519"/>
      <c r="F1236" s="520"/>
      <c r="G1236" s="520"/>
      <c r="H1236" s="508"/>
    </row>
    <row r="1237" spans="1:8" s="58" customFormat="1" ht="36">
      <c r="A1237" s="526" t="s">
        <v>1069</v>
      </c>
      <c r="B1237" s="55" t="s">
        <v>1070</v>
      </c>
      <c r="C1237" s="55" t="s">
        <v>1166</v>
      </c>
      <c r="D1237" s="519" t="s">
        <v>1198</v>
      </c>
      <c r="E1237" s="519" t="s">
        <v>2730</v>
      </c>
      <c r="F1237" s="520" t="s">
        <v>1227</v>
      </c>
      <c r="G1237" s="520" t="s">
        <v>2351</v>
      </c>
      <c r="H1237" s="508">
        <v>2007.8</v>
      </c>
    </row>
    <row r="1238" spans="1:8" s="58" customFormat="1" ht="12">
      <c r="A1238" s="526"/>
      <c r="B1238" s="55" t="s">
        <v>529</v>
      </c>
      <c r="C1238" s="55" t="s">
        <v>1224</v>
      </c>
      <c r="D1238" s="519"/>
      <c r="E1238" s="519"/>
      <c r="F1238" s="520"/>
      <c r="G1238" s="520"/>
      <c r="H1238" s="508"/>
    </row>
    <row r="1239" spans="1:8" s="58" customFormat="1" ht="24">
      <c r="A1239" s="526"/>
      <c r="B1239" s="55" t="s">
        <v>1071</v>
      </c>
      <c r="C1239" s="55" t="s">
        <v>1226</v>
      </c>
      <c r="D1239" s="519"/>
      <c r="E1239" s="519"/>
      <c r="F1239" s="520"/>
      <c r="G1239" s="520"/>
      <c r="H1239" s="508"/>
    </row>
    <row r="1240" spans="1:8" s="58" customFormat="1" ht="51" customHeight="1">
      <c r="A1240" s="526"/>
      <c r="B1240" s="55" t="s">
        <v>1072</v>
      </c>
      <c r="C1240" s="55" t="s">
        <v>1219</v>
      </c>
      <c r="D1240" s="519"/>
      <c r="E1240" s="519"/>
      <c r="F1240" s="520"/>
      <c r="G1240" s="520"/>
      <c r="H1240" s="508"/>
    </row>
    <row r="1241" spans="1:8" s="58" customFormat="1" ht="24">
      <c r="A1241" s="526" t="s">
        <v>1228</v>
      </c>
      <c r="B1241" s="55" t="s">
        <v>527</v>
      </c>
      <c r="C1241" s="55" t="s">
        <v>1226</v>
      </c>
      <c r="D1241" s="519" t="s">
        <v>1198</v>
      </c>
      <c r="E1241" s="519" t="s">
        <v>2730</v>
      </c>
      <c r="F1241" s="520" t="s">
        <v>1227</v>
      </c>
      <c r="G1241" s="520" t="s">
        <v>2355</v>
      </c>
      <c r="H1241" s="508">
        <v>2007.8</v>
      </c>
    </row>
    <row r="1242" spans="1:8" s="58" customFormat="1" ht="12">
      <c r="A1242" s="526"/>
      <c r="B1242" s="55" t="s">
        <v>280</v>
      </c>
      <c r="C1242" s="55" t="s">
        <v>1229</v>
      </c>
      <c r="D1242" s="519"/>
      <c r="E1242" s="519"/>
      <c r="F1242" s="520"/>
      <c r="G1242" s="520"/>
      <c r="H1242" s="508"/>
    </row>
    <row r="1243" spans="1:8" s="58" customFormat="1" ht="36">
      <c r="A1243" s="526"/>
      <c r="B1243" s="55" t="s">
        <v>528</v>
      </c>
      <c r="C1243" s="55" t="s">
        <v>1166</v>
      </c>
      <c r="D1243" s="519"/>
      <c r="E1243" s="519"/>
      <c r="F1243" s="520"/>
      <c r="G1243" s="520"/>
      <c r="H1243" s="508"/>
    </row>
    <row r="1244" spans="1:8" s="58" customFormat="1" ht="29.25" customHeight="1">
      <c r="A1244" s="526"/>
      <c r="B1244" s="55" t="s">
        <v>529</v>
      </c>
      <c r="C1244" s="55" t="s">
        <v>1224</v>
      </c>
      <c r="D1244" s="519"/>
      <c r="E1244" s="519"/>
      <c r="F1244" s="520"/>
      <c r="G1244" s="520"/>
      <c r="H1244" s="508"/>
    </row>
    <row r="1245" spans="1:8" s="58" customFormat="1" ht="36">
      <c r="A1245" s="526" t="s">
        <v>530</v>
      </c>
      <c r="B1245" s="55" t="s">
        <v>531</v>
      </c>
      <c r="C1245" s="55" t="s">
        <v>1166</v>
      </c>
      <c r="D1245" s="519" t="s">
        <v>532</v>
      </c>
      <c r="E1245" s="519" t="s">
        <v>1029</v>
      </c>
      <c r="F1245" s="520" t="s">
        <v>533</v>
      </c>
      <c r="G1245" s="487" t="s">
        <v>2356</v>
      </c>
      <c r="H1245" s="508">
        <v>2007.9</v>
      </c>
    </row>
    <row r="1246" spans="1:8" s="58" customFormat="1" ht="51" customHeight="1">
      <c r="A1246" s="526"/>
      <c r="B1246" s="55" t="s">
        <v>534</v>
      </c>
      <c r="C1246" s="55" t="s">
        <v>1168</v>
      </c>
      <c r="D1246" s="519"/>
      <c r="E1246" s="519"/>
      <c r="F1246" s="520"/>
      <c r="G1246" s="487"/>
      <c r="H1246" s="508"/>
    </row>
    <row r="1247" spans="1:8" s="58" customFormat="1" ht="49.5" customHeight="1">
      <c r="A1247" s="94" t="s">
        <v>1230</v>
      </c>
      <c r="B1247" s="55" t="s">
        <v>1225</v>
      </c>
      <c r="C1247" s="55" t="s">
        <v>1166</v>
      </c>
      <c r="D1247" s="55" t="s">
        <v>535</v>
      </c>
      <c r="E1247" s="55" t="s">
        <v>1231</v>
      </c>
      <c r="F1247" s="85" t="s">
        <v>536</v>
      </c>
      <c r="G1247" s="85" t="s">
        <v>2357</v>
      </c>
      <c r="H1247" s="65">
        <v>2007.9</v>
      </c>
    </row>
    <row r="1248" spans="1:8" s="58" customFormat="1" ht="52.5" customHeight="1">
      <c r="A1248" s="65" t="s">
        <v>1232</v>
      </c>
      <c r="B1248" s="55" t="s">
        <v>1225</v>
      </c>
      <c r="C1248" s="55" t="s">
        <v>1166</v>
      </c>
      <c r="D1248" s="55" t="s">
        <v>1233</v>
      </c>
      <c r="E1248" s="55" t="s">
        <v>1234</v>
      </c>
      <c r="F1248" s="85" t="s">
        <v>537</v>
      </c>
      <c r="G1248" s="151" t="s">
        <v>2358</v>
      </c>
      <c r="H1248" s="65">
        <v>2007.9</v>
      </c>
    </row>
    <row r="1249" spans="1:8" s="58" customFormat="1" ht="45" customHeight="1">
      <c r="A1249" s="526" t="s">
        <v>538</v>
      </c>
      <c r="B1249" s="55" t="s">
        <v>1027</v>
      </c>
      <c r="C1249" s="55" t="s">
        <v>1166</v>
      </c>
      <c r="D1249" s="519" t="s">
        <v>1028</v>
      </c>
      <c r="E1249" s="519" t="s">
        <v>1029</v>
      </c>
      <c r="F1249" s="520" t="s">
        <v>539</v>
      </c>
      <c r="G1249" s="487" t="s">
        <v>2359</v>
      </c>
      <c r="H1249" s="508">
        <v>2007.9</v>
      </c>
    </row>
    <row r="1250" spans="1:8" s="58" customFormat="1" ht="60.75" customHeight="1">
      <c r="A1250" s="526"/>
      <c r="B1250" s="55" t="s">
        <v>1167</v>
      </c>
      <c r="C1250" s="55" t="s">
        <v>1168</v>
      </c>
      <c r="D1250" s="519"/>
      <c r="E1250" s="519"/>
      <c r="F1250" s="520"/>
      <c r="G1250" s="487"/>
      <c r="H1250" s="508"/>
    </row>
    <row r="1251" spans="1:8" s="58" customFormat="1" ht="12">
      <c r="A1251" s="526" t="s">
        <v>1235</v>
      </c>
      <c r="B1251" s="55" t="s">
        <v>1236</v>
      </c>
      <c r="C1251" s="55" t="s">
        <v>1440</v>
      </c>
      <c r="D1251" s="519" t="s">
        <v>1237</v>
      </c>
      <c r="E1251" s="519" t="s">
        <v>1238</v>
      </c>
      <c r="F1251" s="520" t="s">
        <v>540</v>
      </c>
      <c r="G1251" s="520" t="s">
        <v>2360</v>
      </c>
      <c r="H1251" s="508">
        <v>2007.9</v>
      </c>
    </row>
    <row r="1252" spans="1:8" s="58" customFormat="1" ht="12">
      <c r="A1252" s="526"/>
      <c r="B1252" s="55" t="s">
        <v>1239</v>
      </c>
      <c r="C1252" s="55" t="s">
        <v>1216</v>
      </c>
      <c r="D1252" s="519"/>
      <c r="E1252" s="519"/>
      <c r="F1252" s="520"/>
      <c r="G1252" s="520"/>
      <c r="H1252" s="508"/>
    </row>
    <row r="1253" spans="1:8" s="58" customFormat="1" ht="12">
      <c r="A1253" s="526"/>
      <c r="B1253" s="55" t="s">
        <v>1240</v>
      </c>
      <c r="C1253" s="55" t="s">
        <v>1440</v>
      </c>
      <c r="D1253" s="519"/>
      <c r="E1253" s="519"/>
      <c r="F1253" s="520"/>
      <c r="G1253" s="520"/>
      <c r="H1253" s="508"/>
    </row>
    <row r="1254" spans="1:8" s="58" customFormat="1" ht="12">
      <c r="A1254" s="526"/>
      <c r="B1254" s="55" t="s">
        <v>1241</v>
      </c>
      <c r="C1254" s="55" t="s">
        <v>1242</v>
      </c>
      <c r="D1254" s="519"/>
      <c r="E1254" s="519"/>
      <c r="F1254" s="520"/>
      <c r="G1254" s="520"/>
      <c r="H1254" s="508"/>
    </row>
    <row r="1255" spans="1:8" s="58" customFormat="1" ht="12">
      <c r="A1255" s="526"/>
      <c r="B1255" s="55" t="s">
        <v>1243</v>
      </c>
      <c r="C1255" s="55" t="s">
        <v>1242</v>
      </c>
      <c r="D1255" s="519"/>
      <c r="E1255" s="519"/>
      <c r="F1255" s="520"/>
      <c r="G1255" s="520"/>
      <c r="H1255" s="508"/>
    </row>
    <row r="1256" spans="1:8" s="58" customFormat="1" ht="12">
      <c r="A1256" s="526"/>
      <c r="B1256" s="55" t="s">
        <v>1244</v>
      </c>
      <c r="C1256" s="55" t="s">
        <v>1245</v>
      </c>
      <c r="D1256" s="519"/>
      <c r="E1256" s="519"/>
      <c r="F1256" s="520"/>
      <c r="G1256" s="520"/>
      <c r="H1256" s="508"/>
    </row>
    <row r="1257" spans="1:8" s="58" customFormat="1" ht="36">
      <c r="A1257" s="526"/>
      <c r="B1257" s="55" t="s">
        <v>1225</v>
      </c>
      <c r="C1257" s="55" t="s">
        <v>1166</v>
      </c>
      <c r="D1257" s="519"/>
      <c r="E1257" s="519"/>
      <c r="F1257" s="520"/>
      <c r="G1257" s="520"/>
      <c r="H1257" s="508"/>
    </row>
    <row r="1258" spans="1:8" s="58" customFormat="1" ht="12">
      <c r="A1258" s="526"/>
      <c r="B1258" s="55" t="s">
        <v>1246</v>
      </c>
      <c r="C1258" s="55" t="s">
        <v>1247</v>
      </c>
      <c r="D1258" s="519"/>
      <c r="E1258" s="519"/>
      <c r="F1258" s="520"/>
      <c r="G1258" s="520"/>
      <c r="H1258" s="508"/>
    </row>
    <row r="1259" spans="1:8" s="58" customFormat="1" ht="22.5" customHeight="1">
      <c r="A1259" s="526"/>
      <c r="B1259" s="55" t="s">
        <v>1248</v>
      </c>
      <c r="C1259" s="55" t="s">
        <v>1440</v>
      </c>
      <c r="D1259" s="519"/>
      <c r="E1259" s="519"/>
      <c r="F1259" s="520"/>
      <c r="G1259" s="520"/>
      <c r="H1259" s="508"/>
    </row>
    <row r="1260" spans="1:8" s="58" customFormat="1" ht="12">
      <c r="A1260" s="526" t="s">
        <v>1249</v>
      </c>
      <c r="B1260" s="178" t="s">
        <v>1250</v>
      </c>
      <c r="C1260" s="55" t="s">
        <v>1221</v>
      </c>
      <c r="D1260" s="519" t="s">
        <v>1237</v>
      </c>
      <c r="E1260" s="519" t="s">
        <v>1238</v>
      </c>
      <c r="F1260" s="520" t="s">
        <v>540</v>
      </c>
      <c r="G1260" s="520" t="s">
        <v>2361</v>
      </c>
      <c r="H1260" s="508">
        <v>2007.9</v>
      </c>
    </row>
    <row r="1261" spans="1:8" s="58" customFormat="1" ht="36">
      <c r="A1261" s="526"/>
      <c r="B1261" s="178" t="s">
        <v>1225</v>
      </c>
      <c r="C1261" s="55" t="s">
        <v>1166</v>
      </c>
      <c r="D1261" s="519"/>
      <c r="E1261" s="519"/>
      <c r="F1261" s="520"/>
      <c r="G1261" s="520"/>
      <c r="H1261" s="508"/>
    </row>
    <row r="1262" spans="1:8" s="58" customFormat="1" ht="24">
      <c r="A1262" s="526"/>
      <c r="B1262" s="178" t="s">
        <v>1251</v>
      </c>
      <c r="C1262" s="55" t="s">
        <v>1213</v>
      </c>
      <c r="D1262" s="519"/>
      <c r="E1262" s="519"/>
      <c r="F1262" s="520"/>
      <c r="G1262" s="520"/>
      <c r="H1262" s="508"/>
    </row>
    <row r="1263" spans="1:8" s="58" customFormat="1" ht="36">
      <c r="A1263" s="526"/>
      <c r="B1263" s="178" t="s">
        <v>3904</v>
      </c>
      <c r="C1263" s="55" t="s">
        <v>1219</v>
      </c>
      <c r="D1263" s="519"/>
      <c r="E1263" s="519"/>
      <c r="F1263" s="520"/>
      <c r="G1263" s="520"/>
      <c r="H1263" s="508"/>
    </row>
    <row r="1264" spans="1:8" s="58" customFormat="1" ht="24">
      <c r="A1264" s="526"/>
      <c r="B1264" s="178" t="s">
        <v>1252</v>
      </c>
      <c r="C1264" s="55" t="s">
        <v>1213</v>
      </c>
      <c r="D1264" s="519"/>
      <c r="E1264" s="519"/>
      <c r="F1264" s="520"/>
      <c r="G1264" s="520"/>
      <c r="H1264" s="508"/>
    </row>
    <row r="1265" spans="1:8" s="58" customFormat="1" ht="30" customHeight="1">
      <c r="A1265" s="526"/>
      <c r="B1265" s="178" t="s">
        <v>1253</v>
      </c>
      <c r="C1265" s="55" t="s">
        <v>1191</v>
      </c>
      <c r="D1265" s="519"/>
      <c r="E1265" s="519"/>
      <c r="F1265" s="520"/>
      <c r="G1265" s="520"/>
      <c r="H1265" s="508"/>
    </row>
    <row r="1266" spans="1:8" s="58" customFormat="1" ht="12">
      <c r="A1266" s="526" t="s">
        <v>1254</v>
      </c>
      <c r="B1266" s="178" t="s">
        <v>1255</v>
      </c>
      <c r="C1266" s="55" t="s">
        <v>1245</v>
      </c>
      <c r="D1266" s="519" t="s">
        <v>1237</v>
      </c>
      <c r="E1266" s="519" t="s">
        <v>1238</v>
      </c>
      <c r="F1266" s="520" t="s">
        <v>540</v>
      </c>
      <c r="G1266" s="520" t="s">
        <v>2362</v>
      </c>
      <c r="H1266" s="508">
        <v>2007.9</v>
      </c>
    </row>
    <row r="1267" spans="1:8" s="58" customFormat="1" ht="36">
      <c r="A1267" s="526"/>
      <c r="B1267" s="178" t="s">
        <v>1225</v>
      </c>
      <c r="C1267" s="55" t="s">
        <v>1166</v>
      </c>
      <c r="D1267" s="519"/>
      <c r="E1267" s="519"/>
      <c r="F1267" s="520"/>
      <c r="G1267" s="520"/>
      <c r="H1267" s="508"/>
    </row>
    <row r="1268" spans="1:8" s="58" customFormat="1" ht="32.25" customHeight="1">
      <c r="A1268" s="526"/>
      <c r="B1268" s="55" t="s">
        <v>1256</v>
      </c>
      <c r="C1268" s="55" t="s">
        <v>1245</v>
      </c>
      <c r="D1268" s="519"/>
      <c r="E1268" s="519"/>
      <c r="F1268" s="520"/>
      <c r="G1268" s="520"/>
      <c r="H1268" s="508"/>
    </row>
    <row r="1269" spans="1:8" s="58" customFormat="1" ht="24">
      <c r="A1269" s="526" t="s">
        <v>1257</v>
      </c>
      <c r="B1269" s="55" t="s">
        <v>1258</v>
      </c>
      <c r="C1269" s="55" t="s">
        <v>1259</v>
      </c>
      <c r="D1269" s="519" t="s">
        <v>1237</v>
      </c>
      <c r="E1269" s="519" t="s">
        <v>1238</v>
      </c>
      <c r="F1269" s="520" t="s">
        <v>541</v>
      </c>
      <c r="G1269" s="520" t="s">
        <v>2363</v>
      </c>
      <c r="H1269" s="508">
        <v>2007.9</v>
      </c>
    </row>
    <row r="1270" spans="1:8" s="58" customFormat="1" ht="36">
      <c r="A1270" s="526"/>
      <c r="B1270" s="55" t="s">
        <v>3904</v>
      </c>
      <c r="C1270" s="55" t="s">
        <v>1168</v>
      </c>
      <c r="D1270" s="519"/>
      <c r="E1270" s="519"/>
      <c r="F1270" s="520"/>
      <c r="G1270" s="520"/>
      <c r="H1270" s="508"/>
    </row>
    <row r="1271" spans="1:8" s="58" customFormat="1" ht="24">
      <c r="A1271" s="526"/>
      <c r="B1271" s="55" t="s">
        <v>1260</v>
      </c>
      <c r="C1271" s="55" t="s">
        <v>1261</v>
      </c>
      <c r="D1271" s="519"/>
      <c r="E1271" s="519"/>
      <c r="F1271" s="520"/>
      <c r="G1271" s="520"/>
      <c r="H1271" s="508"/>
    </row>
    <row r="1272" spans="1:8" s="58" customFormat="1" ht="55.5" customHeight="1">
      <c r="A1272" s="526"/>
      <c r="B1272" s="55" t="s">
        <v>1225</v>
      </c>
      <c r="C1272" s="55" t="s">
        <v>1166</v>
      </c>
      <c r="D1272" s="519"/>
      <c r="E1272" s="519"/>
      <c r="F1272" s="520"/>
      <c r="G1272" s="520"/>
      <c r="H1272" s="508"/>
    </row>
    <row r="1273" spans="1:8" s="58" customFormat="1" ht="12">
      <c r="A1273" s="526" t="s">
        <v>1262</v>
      </c>
      <c r="B1273" s="55" t="s">
        <v>1253</v>
      </c>
      <c r="C1273" s="55" t="s">
        <v>1191</v>
      </c>
      <c r="D1273" s="519" t="s">
        <v>1237</v>
      </c>
      <c r="E1273" s="519" t="s">
        <v>1238</v>
      </c>
      <c r="F1273" s="520" t="s">
        <v>540</v>
      </c>
      <c r="G1273" s="520" t="s">
        <v>2364</v>
      </c>
      <c r="H1273" s="508">
        <v>2007.9</v>
      </c>
    </row>
    <row r="1274" spans="1:8" s="58" customFormat="1" ht="36">
      <c r="A1274" s="526"/>
      <c r="B1274" s="55" t="s">
        <v>1225</v>
      </c>
      <c r="C1274" s="55" t="s">
        <v>1166</v>
      </c>
      <c r="D1274" s="519"/>
      <c r="E1274" s="519"/>
      <c r="F1274" s="520"/>
      <c r="G1274" s="520"/>
      <c r="H1274" s="508"/>
    </row>
    <row r="1275" spans="1:8" s="58" customFormat="1" ht="36">
      <c r="A1275" s="526"/>
      <c r="B1275" s="55" t="s">
        <v>1263</v>
      </c>
      <c r="C1275" s="55" t="s">
        <v>542</v>
      </c>
      <c r="D1275" s="519"/>
      <c r="E1275" s="519"/>
      <c r="F1275" s="520"/>
      <c r="G1275" s="520"/>
      <c r="H1275" s="508"/>
    </row>
    <row r="1276" spans="1:8" s="58" customFormat="1" ht="12">
      <c r="A1276" s="526"/>
      <c r="B1276" s="55" t="s">
        <v>1264</v>
      </c>
      <c r="C1276" s="55" t="s">
        <v>543</v>
      </c>
      <c r="D1276" s="519"/>
      <c r="E1276" s="519"/>
      <c r="F1276" s="520"/>
      <c r="G1276" s="520"/>
      <c r="H1276" s="508"/>
    </row>
    <row r="1277" spans="1:8" s="58" customFormat="1" ht="12">
      <c r="A1277" s="526"/>
      <c r="B1277" s="55" t="s">
        <v>1265</v>
      </c>
      <c r="C1277" s="55" t="s">
        <v>1266</v>
      </c>
      <c r="D1277" s="519"/>
      <c r="E1277" s="519"/>
      <c r="F1277" s="520"/>
      <c r="G1277" s="520"/>
      <c r="H1277" s="508"/>
    </row>
    <row r="1278" spans="1:8" s="58" customFormat="1" ht="36">
      <c r="A1278" s="526"/>
      <c r="B1278" s="55" t="s">
        <v>3904</v>
      </c>
      <c r="C1278" s="55" t="s">
        <v>1219</v>
      </c>
      <c r="D1278" s="519"/>
      <c r="E1278" s="519"/>
      <c r="F1278" s="520"/>
      <c r="G1278" s="520"/>
      <c r="H1278" s="508"/>
    </row>
    <row r="1279" spans="1:8" s="58" customFormat="1" ht="39.75" customHeight="1">
      <c r="A1279" s="526"/>
      <c r="B1279" s="55" t="s">
        <v>1252</v>
      </c>
      <c r="C1279" s="55" t="s">
        <v>1213</v>
      </c>
      <c r="D1279" s="519"/>
      <c r="E1279" s="519"/>
      <c r="F1279" s="520"/>
      <c r="G1279" s="520"/>
      <c r="H1279" s="508"/>
    </row>
    <row r="1280" spans="1:8" s="58" customFormat="1" ht="36">
      <c r="A1280" s="526" t="s">
        <v>1267</v>
      </c>
      <c r="B1280" s="55" t="s">
        <v>1225</v>
      </c>
      <c r="C1280" s="55" t="s">
        <v>1166</v>
      </c>
      <c r="D1280" s="519" t="s">
        <v>1237</v>
      </c>
      <c r="E1280" s="519" t="s">
        <v>1238</v>
      </c>
      <c r="F1280" s="520" t="s">
        <v>540</v>
      </c>
      <c r="G1280" s="520" t="s">
        <v>2365</v>
      </c>
      <c r="H1280" s="508">
        <v>2007.9</v>
      </c>
    </row>
    <row r="1281" spans="1:8" s="58" customFormat="1" ht="12">
      <c r="A1281" s="526"/>
      <c r="B1281" s="55" t="s">
        <v>1253</v>
      </c>
      <c r="C1281" s="55" t="s">
        <v>1191</v>
      </c>
      <c r="D1281" s="519"/>
      <c r="E1281" s="519"/>
      <c r="F1281" s="520"/>
      <c r="G1281" s="520"/>
      <c r="H1281" s="508"/>
    </row>
    <row r="1282" spans="1:8" s="58" customFormat="1" ht="12">
      <c r="A1282" s="526"/>
      <c r="B1282" s="55" t="s">
        <v>1265</v>
      </c>
      <c r="C1282" s="55" t="s">
        <v>1266</v>
      </c>
      <c r="D1282" s="519"/>
      <c r="E1282" s="519"/>
      <c r="F1282" s="520"/>
      <c r="G1282" s="520"/>
      <c r="H1282" s="508"/>
    </row>
    <row r="1283" spans="1:8" s="58" customFormat="1" ht="36">
      <c r="A1283" s="526"/>
      <c r="B1283" s="55" t="s">
        <v>1263</v>
      </c>
      <c r="C1283" s="55" t="s">
        <v>542</v>
      </c>
      <c r="D1283" s="519"/>
      <c r="E1283" s="519"/>
      <c r="F1283" s="520"/>
      <c r="G1283" s="520"/>
      <c r="H1283" s="508"/>
    </row>
    <row r="1284" spans="1:8" s="58" customFormat="1" ht="12">
      <c r="A1284" s="526"/>
      <c r="B1284" s="55" t="s">
        <v>1264</v>
      </c>
      <c r="C1284" s="55" t="s">
        <v>543</v>
      </c>
      <c r="D1284" s="519"/>
      <c r="E1284" s="519"/>
      <c r="F1284" s="520"/>
      <c r="G1284" s="520"/>
      <c r="H1284" s="508"/>
    </row>
    <row r="1285" spans="1:8" s="58" customFormat="1" ht="36">
      <c r="A1285" s="526"/>
      <c r="B1285" s="55" t="s">
        <v>3904</v>
      </c>
      <c r="C1285" s="55" t="s">
        <v>1219</v>
      </c>
      <c r="D1285" s="519"/>
      <c r="E1285" s="519"/>
      <c r="F1285" s="520"/>
      <c r="G1285" s="520"/>
      <c r="H1285" s="508"/>
    </row>
    <row r="1286" spans="1:8" s="58" customFormat="1" ht="33" customHeight="1">
      <c r="A1286" s="526"/>
      <c r="B1286" s="55" t="s">
        <v>1252</v>
      </c>
      <c r="C1286" s="55" t="s">
        <v>1213</v>
      </c>
      <c r="D1286" s="519"/>
      <c r="E1286" s="519"/>
      <c r="F1286" s="520"/>
      <c r="G1286" s="520"/>
      <c r="H1286" s="508"/>
    </row>
    <row r="1287" spans="1:8" s="58" customFormat="1" ht="12">
      <c r="A1287" s="526" t="s">
        <v>1268</v>
      </c>
      <c r="B1287" s="55" t="s">
        <v>1264</v>
      </c>
      <c r="C1287" s="55" t="s">
        <v>543</v>
      </c>
      <c r="D1287" s="519" t="s">
        <v>1237</v>
      </c>
      <c r="E1287" s="519" t="s">
        <v>1238</v>
      </c>
      <c r="F1287" s="520" t="s">
        <v>540</v>
      </c>
      <c r="G1287" s="520" t="s">
        <v>2366</v>
      </c>
      <c r="H1287" s="508">
        <v>2007.9</v>
      </c>
    </row>
    <row r="1288" spans="1:8" s="58" customFormat="1" ht="12">
      <c r="A1288" s="526"/>
      <c r="B1288" s="55" t="s">
        <v>1253</v>
      </c>
      <c r="C1288" s="55" t="s">
        <v>1191</v>
      </c>
      <c r="D1288" s="519"/>
      <c r="E1288" s="519"/>
      <c r="F1288" s="520"/>
      <c r="G1288" s="520"/>
      <c r="H1288" s="508"/>
    </row>
    <row r="1289" spans="1:8" s="58" customFormat="1" ht="12">
      <c r="A1289" s="526"/>
      <c r="B1289" s="55" t="s">
        <v>1265</v>
      </c>
      <c r="C1289" s="55" t="s">
        <v>1266</v>
      </c>
      <c r="D1289" s="519"/>
      <c r="E1289" s="519"/>
      <c r="F1289" s="520"/>
      <c r="G1289" s="520"/>
      <c r="H1289" s="508"/>
    </row>
    <row r="1290" spans="1:8" s="58" customFormat="1" ht="12">
      <c r="A1290" s="526"/>
      <c r="B1290" s="55" t="s">
        <v>1269</v>
      </c>
      <c r="C1290" s="55" t="s">
        <v>1270</v>
      </c>
      <c r="D1290" s="519"/>
      <c r="E1290" s="519"/>
      <c r="F1290" s="520"/>
      <c r="G1290" s="520"/>
      <c r="H1290" s="508"/>
    </row>
    <row r="1291" spans="1:8" s="58" customFormat="1" ht="50.25" customHeight="1">
      <c r="A1291" s="526"/>
      <c r="B1291" s="55" t="s">
        <v>1263</v>
      </c>
      <c r="C1291" s="55" t="s">
        <v>542</v>
      </c>
      <c r="D1291" s="519"/>
      <c r="E1291" s="519"/>
      <c r="F1291" s="520"/>
      <c r="G1291" s="520"/>
      <c r="H1291" s="508"/>
    </row>
    <row r="1292" spans="1:8" s="58" customFormat="1" ht="36">
      <c r="A1292" s="526"/>
      <c r="B1292" s="55" t="s">
        <v>3904</v>
      </c>
      <c r="C1292" s="55" t="s">
        <v>1219</v>
      </c>
      <c r="D1292" s="519"/>
      <c r="E1292" s="519"/>
      <c r="F1292" s="520"/>
      <c r="G1292" s="520"/>
      <c r="H1292" s="508"/>
    </row>
    <row r="1293" spans="1:8" s="58" customFormat="1" ht="24">
      <c r="A1293" s="526"/>
      <c r="B1293" s="55" t="s">
        <v>1252</v>
      </c>
      <c r="C1293" s="55" t="s">
        <v>1213</v>
      </c>
      <c r="D1293" s="519"/>
      <c r="E1293" s="519"/>
      <c r="F1293" s="520"/>
      <c r="G1293" s="520"/>
      <c r="H1293" s="508"/>
    </row>
    <row r="1294" spans="1:8" s="58" customFormat="1" ht="51" customHeight="1">
      <c r="A1294" s="526"/>
      <c r="B1294" s="55" t="s">
        <v>1271</v>
      </c>
      <c r="C1294" s="55" t="s">
        <v>1166</v>
      </c>
      <c r="D1294" s="519"/>
      <c r="E1294" s="519"/>
      <c r="F1294" s="520"/>
      <c r="G1294" s="520"/>
      <c r="H1294" s="508"/>
    </row>
    <row r="1295" spans="1:8" s="58" customFormat="1" ht="12">
      <c r="A1295" s="526" t="s">
        <v>1272</v>
      </c>
      <c r="B1295" s="55" t="s">
        <v>1269</v>
      </c>
      <c r="C1295" s="55" t="s">
        <v>1270</v>
      </c>
      <c r="D1295" s="519" t="s">
        <v>1237</v>
      </c>
      <c r="E1295" s="519" t="s">
        <v>1238</v>
      </c>
      <c r="F1295" s="520" t="s">
        <v>540</v>
      </c>
      <c r="G1295" s="520" t="s">
        <v>2367</v>
      </c>
      <c r="H1295" s="508">
        <v>2007.9</v>
      </c>
    </row>
    <row r="1296" spans="1:8" s="58" customFormat="1" ht="12">
      <c r="A1296" s="526"/>
      <c r="B1296" s="55" t="s">
        <v>1253</v>
      </c>
      <c r="C1296" s="55" t="s">
        <v>1191</v>
      </c>
      <c r="D1296" s="519"/>
      <c r="E1296" s="519"/>
      <c r="F1296" s="520"/>
      <c r="G1296" s="520"/>
      <c r="H1296" s="508"/>
    </row>
    <row r="1297" spans="1:8" s="58" customFormat="1" ht="12">
      <c r="A1297" s="526"/>
      <c r="B1297" s="55" t="s">
        <v>1264</v>
      </c>
      <c r="C1297" s="65" t="s">
        <v>543</v>
      </c>
      <c r="D1297" s="519"/>
      <c r="E1297" s="519"/>
      <c r="F1297" s="520"/>
      <c r="G1297" s="520"/>
      <c r="H1297" s="508"/>
    </row>
    <row r="1298" spans="1:8" s="58" customFormat="1" ht="45.75" customHeight="1">
      <c r="A1298" s="526"/>
      <c r="B1298" s="55" t="s">
        <v>1263</v>
      </c>
      <c r="C1298" s="65" t="s">
        <v>542</v>
      </c>
      <c r="D1298" s="519"/>
      <c r="E1298" s="519"/>
      <c r="F1298" s="520"/>
      <c r="G1298" s="520"/>
      <c r="H1298" s="508"/>
    </row>
    <row r="1299" spans="1:8" s="58" customFormat="1" ht="36">
      <c r="A1299" s="526"/>
      <c r="B1299" s="55" t="s">
        <v>3904</v>
      </c>
      <c r="C1299" s="65" t="s">
        <v>1219</v>
      </c>
      <c r="D1299" s="519"/>
      <c r="E1299" s="519"/>
      <c r="F1299" s="520"/>
      <c r="G1299" s="520"/>
      <c r="H1299" s="508"/>
    </row>
    <row r="1300" spans="1:8" s="58" customFormat="1" ht="21.75" customHeight="1">
      <c r="A1300" s="526"/>
      <c r="B1300" s="55" t="s">
        <v>1273</v>
      </c>
      <c r="C1300" s="65" t="s">
        <v>1274</v>
      </c>
      <c r="D1300" s="519"/>
      <c r="E1300" s="519"/>
      <c r="F1300" s="520"/>
      <c r="G1300" s="520"/>
      <c r="H1300" s="508"/>
    </row>
    <row r="1301" spans="1:8" s="58" customFormat="1" ht="24">
      <c r="A1301" s="526"/>
      <c r="B1301" s="55" t="s">
        <v>1252</v>
      </c>
      <c r="C1301" s="65" t="s">
        <v>1213</v>
      </c>
      <c r="D1301" s="519"/>
      <c r="E1301" s="519"/>
      <c r="F1301" s="520"/>
      <c r="G1301" s="520"/>
      <c r="H1301" s="508"/>
    </row>
    <row r="1302" spans="1:8" s="58" customFormat="1" ht="57" customHeight="1">
      <c r="A1302" s="526"/>
      <c r="B1302" s="55" t="s">
        <v>1225</v>
      </c>
      <c r="C1302" s="65" t="s">
        <v>1166</v>
      </c>
      <c r="D1302" s="519"/>
      <c r="E1302" s="519"/>
      <c r="F1302" s="520"/>
      <c r="G1302" s="520"/>
      <c r="H1302" s="508"/>
    </row>
    <row r="1303" spans="1:8" s="58" customFormat="1" ht="42.75" customHeight="1">
      <c r="A1303" s="142" t="s">
        <v>1275</v>
      </c>
      <c r="B1303" s="32" t="s">
        <v>3902</v>
      </c>
      <c r="C1303" s="32" t="s">
        <v>1188</v>
      </c>
      <c r="D1303" s="55" t="s">
        <v>1276</v>
      </c>
      <c r="E1303" s="55" t="s">
        <v>1277</v>
      </c>
      <c r="F1303" s="85" t="s">
        <v>544</v>
      </c>
      <c r="G1303" s="151" t="s">
        <v>2368</v>
      </c>
      <c r="H1303" s="75" t="s">
        <v>545</v>
      </c>
    </row>
    <row r="1304" spans="1:8" s="58" customFormat="1" ht="51.75" customHeight="1">
      <c r="A1304" s="143" t="s">
        <v>1278</v>
      </c>
      <c r="B1304" s="60" t="s">
        <v>281</v>
      </c>
      <c r="C1304" s="60" t="s">
        <v>1188</v>
      </c>
      <c r="D1304" s="51" t="s">
        <v>1279</v>
      </c>
      <c r="E1304" s="51" t="s">
        <v>1280</v>
      </c>
      <c r="F1304" s="150" t="s">
        <v>546</v>
      </c>
      <c r="G1304" s="393" t="s">
        <v>547</v>
      </c>
      <c r="H1304" s="166">
        <v>2007.11</v>
      </c>
    </row>
    <row r="1305" spans="1:8" s="58" customFormat="1" ht="12">
      <c r="A1305" s="40"/>
      <c r="B1305" s="40"/>
      <c r="C1305" s="40"/>
      <c r="D1305" s="206"/>
      <c r="E1305" s="206"/>
      <c r="F1305" s="219"/>
      <c r="G1305" s="382"/>
      <c r="H1305" s="206"/>
    </row>
    <row r="1306" spans="1:8" s="58" customFormat="1" ht="12">
      <c r="A1306" s="37"/>
      <c r="B1306" s="37"/>
      <c r="C1306" s="37"/>
      <c r="D1306" s="65"/>
      <c r="E1306" s="65"/>
      <c r="F1306" s="177"/>
      <c r="G1306" s="379"/>
      <c r="H1306" s="65"/>
    </row>
    <row r="1307" spans="1:8" s="58" customFormat="1" ht="12" thickBot="1">
      <c r="A1307" s="37" t="str">
        <f>A1042&amp;"住宅生産研究室 "</f>
        <v>住宅研究部 住宅生産研究室 </v>
      </c>
      <c r="B1307" s="37"/>
      <c r="C1307" s="37"/>
      <c r="D1307" s="65"/>
      <c r="E1307" s="65"/>
      <c r="F1307" s="177"/>
      <c r="G1307" s="379"/>
      <c r="H1307" s="65"/>
    </row>
    <row r="1308" spans="1:8" s="58" customFormat="1" ht="12" thickTop="1">
      <c r="A1308" s="199" t="s">
        <v>3060</v>
      </c>
      <c r="B1308" s="200" t="s">
        <v>3061</v>
      </c>
      <c r="C1308" s="200" t="s">
        <v>3067</v>
      </c>
      <c r="D1308" s="200" t="s">
        <v>3062</v>
      </c>
      <c r="E1308" s="200" t="s">
        <v>3063</v>
      </c>
      <c r="F1308" s="200" t="s">
        <v>3064</v>
      </c>
      <c r="G1308" s="201" t="s">
        <v>3065</v>
      </c>
      <c r="H1308" s="207" t="s">
        <v>3066</v>
      </c>
    </row>
    <row r="1309" spans="1:8" ht="35.25" customHeight="1">
      <c r="A1309" s="86" t="s">
        <v>249</v>
      </c>
      <c r="B1309" s="29" t="s">
        <v>250</v>
      </c>
      <c r="C1309" s="29" t="s">
        <v>251</v>
      </c>
      <c r="D1309" s="477" t="s">
        <v>1198</v>
      </c>
      <c r="E1309" s="477" t="s">
        <v>2730</v>
      </c>
      <c r="F1309" s="473" t="s">
        <v>252</v>
      </c>
      <c r="G1309" s="473" t="s">
        <v>2339</v>
      </c>
      <c r="H1309" s="472">
        <v>2007.8</v>
      </c>
    </row>
    <row r="1310" spans="1:8" ht="30" customHeight="1">
      <c r="A1310" s="26"/>
      <c r="B1310" s="30" t="s">
        <v>282</v>
      </c>
      <c r="C1310" s="30" t="s">
        <v>253</v>
      </c>
      <c r="D1310" s="523"/>
      <c r="E1310" s="523"/>
      <c r="F1310" s="524"/>
      <c r="G1310" s="524"/>
      <c r="H1310" s="471"/>
    </row>
    <row r="1311" spans="1:8" ht="30" customHeight="1">
      <c r="A1311" s="27"/>
      <c r="B1311" s="30" t="s">
        <v>283</v>
      </c>
      <c r="C1311" s="30" t="s">
        <v>253</v>
      </c>
      <c r="D1311" s="523"/>
      <c r="E1311" s="523"/>
      <c r="F1311" s="524"/>
      <c r="G1311" s="524"/>
      <c r="H1311" s="471"/>
    </row>
    <row r="1312" spans="1:8" ht="32.25" customHeight="1">
      <c r="A1312" s="41"/>
      <c r="B1312" s="31" t="s">
        <v>284</v>
      </c>
      <c r="C1312" s="31" t="s">
        <v>253</v>
      </c>
      <c r="D1312" s="515"/>
      <c r="E1312" s="515"/>
      <c r="F1312" s="516"/>
      <c r="G1312" s="516"/>
      <c r="H1312" s="553"/>
    </row>
    <row r="1313" spans="1:8" s="58" customFormat="1" ht="12">
      <c r="A1313" s="40"/>
      <c r="B1313" s="40"/>
      <c r="C1313" s="40"/>
      <c r="D1313" s="206"/>
      <c r="E1313" s="206"/>
      <c r="F1313" s="219"/>
      <c r="G1313" s="382"/>
      <c r="H1313" s="206"/>
    </row>
    <row r="1314" spans="2:7" ht="12">
      <c r="B1314" s="3"/>
      <c r="C1314" s="3"/>
      <c r="D1314" s="1"/>
      <c r="E1314" s="1"/>
      <c r="F1314" s="4"/>
      <c r="G1314" s="4"/>
    </row>
    <row r="1315" spans="1:8" s="12" customFormat="1" ht="41.25" hidden="1">
      <c r="A1315" s="9" t="s">
        <v>548</v>
      </c>
      <c r="B1315" s="10"/>
      <c r="C1315" s="10"/>
      <c r="D1315" s="344"/>
      <c r="E1315" s="344"/>
      <c r="F1315" s="10"/>
      <c r="G1315" s="10"/>
      <c r="H1315" s="11"/>
    </row>
    <row r="1316" spans="2:8" ht="12">
      <c r="B1316" s="4"/>
      <c r="C1316" s="4"/>
      <c r="D1316" s="1"/>
      <c r="E1316" s="1"/>
      <c r="F1316" s="4"/>
      <c r="G1316" s="4"/>
      <c r="H1316" s="7"/>
    </row>
    <row r="1317" spans="2:8" ht="12.75">
      <c r="B1317" s="4"/>
      <c r="C1317" s="4"/>
      <c r="D1317" s="1"/>
      <c r="E1317" s="1"/>
      <c r="F1317" s="4"/>
      <c r="G1317" s="4"/>
      <c r="H1317" s="7"/>
    </row>
    <row r="1318" spans="1:8" s="58" customFormat="1" ht="13.5" thickBot="1">
      <c r="A1318" s="37" t="str">
        <f>A1315&amp;"都市計画研究室 "</f>
        <v>都市研究部 都市計画研究室 </v>
      </c>
      <c r="B1318" s="37"/>
      <c r="C1318" s="37"/>
      <c r="D1318" s="65"/>
      <c r="E1318" s="65"/>
      <c r="F1318" s="177"/>
      <c r="G1318" s="379"/>
      <c r="H1318" s="65"/>
    </row>
    <row r="1319" spans="1:8" s="58" customFormat="1" ht="13.5" thickTop="1">
      <c r="A1319" s="199" t="s">
        <v>3060</v>
      </c>
      <c r="B1319" s="200" t="s">
        <v>3061</v>
      </c>
      <c r="C1319" s="200" t="s">
        <v>3067</v>
      </c>
      <c r="D1319" s="200" t="s">
        <v>3062</v>
      </c>
      <c r="E1319" s="200" t="s">
        <v>3063</v>
      </c>
      <c r="F1319" s="200" t="s">
        <v>3064</v>
      </c>
      <c r="G1319" s="201" t="s">
        <v>3065</v>
      </c>
      <c r="H1319" s="207" t="s">
        <v>3066</v>
      </c>
    </row>
    <row r="1320" spans="1:8" s="58" customFormat="1" ht="12">
      <c r="A1320" s="526" t="s">
        <v>549</v>
      </c>
      <c r="B1320" s="519" t="s">
        <v>550</v>
      </c>
      <c r="C1320" s="538" t="s">
        <v>551</v>
      </c>
      <c r="D1320" s="519" t="s">
        <v>549</v>
      </c>
      <c r="E1320" s="519" t="s">
        <v>552</v>
      </c>
      <c r="F1320" s="85"/>
      <c r="G1320" s="537" t="s">
        <v>553</v>
      </c>
      <c r="H1320" s="65"/>
    </row>
    <row r="1321" spans="1:8" s="58" customFormat="1" ht="12">
      <c r="A1321" s="526"/>
      <c r="B1321" s="519"/>
      <c r="C1321" s="520"/>
      <c r="D1321" s="519"/>
      <c r="E1321" s="519"/>
      <c r="F1321" s="85"/>
      <c r="G1321" s="519"/>
      <c r="H1321" s="250">
        <v>39142</v>
      </c>
    </row>
    <row r="1322" spans="1:8" s="58" customFormat="1" ht="12">
      <c r="A1322" s="518"/>
      <c r="B1322" s="55" t="s">
        <v>2701</v>
      </c>
      <c r="C1322" s="520"/>
      <c r="D1322" s="519"/>
      <c r="E1322" s="519"/>
      <c r="F1322" s="85"/>
      <c r="G1322" s="519"/>
      <c r="H1322" s="65"/>
    </row>
    <row r="1323" spans="1:8" s="58" customFormat="1" ht="12">
      <c r="A1323" s="518"/>
      <c r="B1323" s="65" t="s">
        <v>2698</v>
      </c>
      <c r="C1323" s="25"/>
      <c r="D1323" s="519"/>
      <c r="E1323" s="55"/>
      <c r="F1323" s="85"/>
      <c r="G1323" s="85"/>
      <c r="H1323" s="65"/>
    </row>
    <row r="1324" spans="1:8" s="58" customFormat="1" ht="12">
      <c r="A1324" s="84"/>
      <c r="B1324" s="32"/>
      <c r="C1324" s="523" t="s">
        <v>2700</v>
      </c>
      <c r="D1324" s="46"/>
      <c r="E1324" s="46"/>
      <c r="F1324" s="36"/>
      <c r="G1324" s="523" t="s">
        <v>2714</v>
      </c>
      <c r="H1324" s="1"/>
    </row>
    <row r="1325" spans="1:8" s="58" customFormat="1" ht="12">
      <c r="A1325" s="84"/>
      <c r="B1325" s="32"/>
      <c r="C1325" s="523"/>
      <c r="D1325" s="46"/>
      <c r="E1325" s="46"/>
      <c r="F1325" s="36"/>
      <c r="G1325" s="523"/>
      <c r="H1325" s="1">
        <v>2007.5</v>
      </c>
    </row>
    <row r="1326" spans="1:8" s="58" customFormat="1" ht="21.75" customHeight="1">
      <c r="A1326" s="84"/>
      <c r="B1326" s="32"/>
      <c r="C1326" s="523"/>
      <c r="D1326" s="46"/>
      <c r="E1326" s="46"/>
      <c r="F1326" s="36"/>
      <c r="G1326" s="515"/>
      <c r="H1326" s="1"/>
    </row>
    <row r="1327" spans="1:8" s="58" customFormat="1" ht="36">
      <c r="A1327" s="251" t="s">
        <v>2713</v>
      </c>
      <c r="B1327" s="78" t="s">
        <v>2712</v>
      </c>
      <c r="C1327" s="29" t="s">
        <v>2695</v>
      </c>
      <c r="D1327" s="45" t="s">
        <v>554</v>
      </c>
      <c r="E1327" s="45" t="s">
        <v>2706</v>
      </c>
      <c r="F1327" s="39">
        <v>2007</v>
      </c>
      <c r="G1327" s="39" t="s">
        <v>2711</v>
      </c>
      <c r="H1327" s="252">
        <v>2007.8</v>
      </c>
    </row>
    <row r="1328" spans="1:8" s="58" customFormat="1" ht="38.25" customHeight="1">
      <c r="A1328" s="3"/>
      <c r="B1328" s="79" t="s">
        <v>555</v>
      </c>
      <c r="C1328" s="30" t="s">
        <v>2710</v>
      </c>
      <c r="D1328" s="46"/>
      <c r="E1328" s="46"/>
      <c r="F1328" s="36"/>
      <c r="G1328" s="36"/>
      <c r="H1328" s="1"/>
    </row>
    <row r="1329" spans="1:8" s="58" customFormat="1" ht="12">
      <c r="A1329" s="243" t="s">
        <v>2709</v>
      </c>
      <c r="B1329" s="45" t="s">
        <v>2701</v>
      </c>
      <c r="C1329" s="477" t="s">
        <v>2700</v>
      </c>
      <c r="D1329" s="477" t="s">
        <v>2708</v>
      </c>
      <c r="E1329" s="45" t="s">
        <v>2706</v>
      </c>
      <c r="F1329" s="39"/>
      <c r="G1329" s="39" t="s">
        <v>556</v>
      </c>
      <c r="H1329" s="252">
        <v>2007.8</v>
      </c>
    </row>
    <row r="1330" spans="1:8" s="58" customFormat="1" ht="12">
      <c r="A1330" s="428"/>
      <c r="B1330" s="1" t="s">
        <v>2698</v>
      </c>
      <c r="C1330" s="523"/>
      <c r="D1330" s="523"/>
      <c r="E1330" s="46"/>
      <c r="F1330" s="36"/>
      <c r="G1330" s="36"/>
      <c r="H1330" s="1"/>
    </row>
    <row r="1331" spans="1:8" s="58" customFormat="1" ht="26.25" customHeight="1">
      <c r="A1331" s="3"/>
      <c r="B1331" s="79"/>
      <c r="C1331" s="523"/>
      <c r="D1331" s="523"/>
      <c r="E1331" s="46"/>
      <c r="F1331" s="36"/>
      <c r="G1331" s="36"/>
      <c r="H1331" s="1"/>
    </row>
    <row r="1332" spans="1:8" s="58" customFormat="1" ht="12">
      <c r="A1332" s="243" t="s">
        <v>557</v>
      </c>
      <c r="B1332" s="45" t="s">
        <v>2701</v>
      </c>
      <c r="C1332" s="477" t="s">
        <v>2700</v>
      </c>
      <c r="D1332" s="477" t="s">
        <v>2707</v>
      </c>
      <c r="E1332" s="45" t="s">
        <v>2706</v>
      </c>
      <c r="F1332" s="39" t="s">
        <v>2705</v>
      </c>
      <c r="G1332" s="473" t="s">
        <v>558</v>
      </c>
      <c r="H1332" s="252">
        <v>2007.8</v>
      </c>
    </row>
    <row r="1333" spans="1:8" s="58" customFormat="1" ht="12">
      <c r="A1333" s="428"/>
      <c r="B1333" s="30"/>
      <c r="C1333" s="523"/>
      <c r="D1333" s="523"/>
      <c r="E1333" s="46"/>
      <c r="F1333" s="36"/>
      <c r="G1333" s="524"/>
      <c r="H1333" s="1"/>
    </row>
    <row r="1334" spans="1:8" s="58" customFormat="1" ht="12">
      <c r="A1334" s="428"/>
      <c r="B1334" s="30"/>
      <c r="C1334" s="523"/>
      <c r="D1334" s="523"/>
      <c r="E1334" s="46"/>
      <c r="F1334" s="36"/>
      <c r="G1334" s="36"/>
      <c r="H1334" s="1"/>
    </row>
    <row r="1335" spans="1:8" s="58" customFormat="1" ht="12">
      <c r="A1335" s="428"/>
      <c r="B1335" s="46" t="s">
        <v>2704</v>
      </c>
      <c r="C1335" s="523" t="s">
        <v>2703</v>
      </c>
      <c r="D1335" s="46"/>
      <c r="E1335" s="46"/>
      <c r="F1335" s="36"/>
      <c r="G1335" s="36"/>
      <c r="H1335" s="1"/>
    </row>
    <row r="1336" spans="1:8" s="58" customFormat="1" ht="12">
      <c r="A1336" s="3"/>
      <c r="B1336" s="30"/>
      <c r="C1336" s="523"/>
      <c r="D1336" s="46"/>
      <c r="E1336" s="46"/>
      <c r="F1336" s="36"/>
      <c r="G1336" s="36"/>
      <c r="H1336" s="1"/>
    </row>
    <row r="1337" spans="1:8" s="58" customFormat="1" ht="18" customHeight="1">
      <c r="A1337" s="3"/>
      <c r="B1337" s="30"/>
      <c r="C1337" s="523"/>
      <c r="D1337" s="46"/>
      <c r="E1337" s="46"/>
      <c r="F1337" s="36"/>
      <c r="G1337" s="36"/>
      <c r="H1337" s="1"/>
    </row>
    <row r="1338" spans="1:8" s="58" customFormat="1" ht="12">
      <c r="A1338" s="243" t="s">
        <v>2702</v>
      </c>
      <c r="B1338" s="45" t="s">
        <v>2701</v>
      </c>
      <c r="C1338" s="477" t="s">
        <v>2700</v>
      </c>
      <c r="D1338" s="477" t="s">
        <v>559</v>
      </c>
      <c r="E1338" s="45" t="s">
        <v>2699</v>
      </c>
      <c r="F1338" s="39" t="s">
        <v>560</v>
      </c>
      <c r="G1338" s="39" t="s">
        <v>561</v>
      </c>
      <c r="H1338" s="252">
        <v>2007.12</v>
      </c>
    </row>
    <row r="1339" spans="1:8" s="58" customFormat="1" ht="12">
      <c r="A1339" s="428"/>
      <c r="B1339" s="1" t="s">
        <v>2698</v>
      </c>
      <c r="C1339" s="523"/>
      <c r="D1339" s="523"/>
      <c r="E1339" s="46"/>
      <c r="F1339" s="36"/>
      <c r="G1339" s="36"/>
      <c r="H1339" s="1"/>
    </row>
    <row r="1340" spans="1:8" s="58" customFormat="1" ht="19.5" customHeight="1">
      <c r="A1340" s="428"/>
      <c r="B1340" s="30"/>
      <c r="C1340" s="523"/>
      <c r="D1340" s="46"/>
      <c r="E1340" s="46"/>
      <c r="F1340" s="36"/>
      <c r="G1340" s="36"/>
      <c r="H1340" s="1"/>
    </row>
    <row r="1341" spans="1:8" s="58" customFormat="1" ht="24">
      <c r="A1341" s="243" t="s">
        <v>2697</v>
      </c>
      <c r="B1341" s="78" t="s">
        <v>2696</v>
      </c>
      <c r="C1341" s="29" t="s">
        <v>2695</v>
      </c>
      <c r="D1341" s="477" t="s">
        <v>2694</v>
      </c>
      <c r="E1341" s="477" t="s">
        <v>2693</v>
      </c>
      <c r="F1341" s="473" t="s">
        <v>1116</v>
      </c>
      <c r="G1341" s="473" t="s">
        <v>562</v>
      </c>
      <c r="H1341" s="472">
        <v>2008.2</v>
      </c>
    </row>
    <row r="1342" spans="1:8" s="58" customFormat="1" ht="36.75" customHeight="1">
      <c r="A1342" s="244"/>
      <c r="B1342" s="253" t="s">
        <v>2692</v>
      </c>
      <c r="C1342" s="31" t="s">
        <v>2691</v>
      </c>
      <c r="D1342" s="515"/>
      <c r="E1342" s="515"/>
      <c r="F1342" s="516"/>
      <c r="G1342" s="516"/>
      <c r="H1342" s="553"/>
    </row>
    <row r="1343" spans="1:8" s="58" customFormat="1" ht="12">
      <c r="A1343" s="251"/>
      <c r="B1343" s="251"/>
      <c r="C1343" s="251"/>
      <c r="D1343" s="252"/>
      <c r="E1343" s="252"/>
      <c r="F1343" s="310"/>
      <c r="G1343" s="394"/>
      <c r="H1343" s="252"/>
    </row>
    <row r="1344" spans="2:7" ht="12">
      <c r="B1344" s="3"/>
      <c r="C1344" s="3"/>
      <c r="D1344" s="1"/>
      <c r="E1344" s="1"/>
      <c r="F1344" s="4"/>
      <c r="G1344" s="4"/>
    </row>
    <row r="1345" spans="1:8" s="58" customFormat="1" ht="12" thickBot="1">
      <c r="A1345" s="3" t="str">
        <f>A1315&amp;"都市施設研究室 "</f>
        <v>都市研究部 都市施設研究室 </v>
      </c>
      <c r="B1345" s="3"/>
      <c r="C1345" s="3"/>
      <c r="D1345" s="1"/>
      <c r="E1345" s="1"/>
      <c r="F1345" s="4"/>
      <c r="G1345" s="395"/>
      <c r="H1345" s="1"/>
    </row>
    <row r="1346" spans="1:8" s="58" customFormat="1" ht="12" thickTop="1">
      <c r="A1346" s="254" t="s">
        <v>3060</v>
      </c>
      <c r="B1346" s="255" t="s">
        <v>3061</v>
      </c>
      <c r="C1346" s="255" t="s">
        <v>3067</v>
      </c>
      <c r="D1346" s="255" t="s">
        <v>3062</v>
      </c>
      <c r="E1346" s="255" t="s">
        <v>3063</v>
      </c>
      <c r="F1346" s="255" t="s">
        <v>3064</v>
      </c>
      <c r="G1346" s="256" t="s">
        <v>3065</v>
      </c>
      <c r="H1346" s="257" t="s">
        <v>3066</v>
      </c>
    </row>
    <row r="1347" spans="1:8" s="58" customFormat="1" ht="12">
      <c r="A1347" s="243" t="s">
        <v>2729</v>
      </c>
      <c r="B1347" s="45" t="s">
        <v>2338</v>
      </c>
      <c r="C1347" s="477" t="s">
        <v>2716</v>
      </c>
      <c r="D1347" s="477" t="s">
        <v>2728</v>
      </c>
      <c r="E1347" s="45" t="s">
        <v>2727</v>
      </c>
      <c r="F1347" s="452"/>
      <c r="G1347" s="39" t="s">
        <v>563</v>
      </c>
      <c r="H1347" s="81">
        <v>2007.4</v>
      </c>
    </row>
    <row r="1348" spans="1:8" s="58" customFormat="1" ht="12">
      <c r="A1348" s="428"/>
      <c r="B1348" s="30"/>
      <c r="C1348" s="542"/>
      <c r="D1348" s="542"/>
      <c r="E1348" s="46"/>
      <c r="F1348" s="36"/>
      <c r="G1348" s="36"/>
      <c r="H1348" s="82"/>
    </row>
    <row r="1349" spans="1:8" s="58" customFormat="1" ht="24" customHeight="1">
      <c r="A1349" s="428"/>
      <c r="B1349" s="30"/>
      <c r="C1349" s="542"/>
      <c r="D1349" s="542"/>
      <c r="E1349" s="46"/>
      <c r="F1349" s="36"/>
      <c r="G1349" s="36"/>
      <c r="H1349" s="82"/>
    </row>
    <row r="1350" spans="1:8" s="58" customFormat="1" ht="39.75" customHeight="1">
      <c r="A1350" s="26" t="s">
        <v>2726</v>
      </c>
      <c r="B1350" s="30" t="s">
        <v>2725</v>
      </c>
      <c r="C1350" s="30" t="s">
        <v>2716</v>
      </c>
      <c r="D1350" s="46" t="s">
        <v>2724</v>
      </c>
      <c r="E1350" s="46" t="s">
        <v>2723</v>
      </c>
      <c r="F1350" s="453" t="s">
        <v>871</v>
      </c>
      <c r="G1350" s="36" t="s">
        <v>564</v>
      </c>
      <c r="H1350" s="82">
        <v>2007.6</v>
      </c>
    </row>
    <row r="1351" spans="1:8" s="58" customFormat="1" ht="12">
      <c r="A1351" s="428" t="s">
        <v>565</v>
      </c>
      <c r="B1351" s="46" t="s">
        <v>2338</v>
      </c>
      <c r="C1351" s="523" t="s">
        <v>2716</v>
      </c>
      <c r="D1351" s="523" t="s">
        <v>566</v>
      </c>
      <c r="E1351" s="46" t="s">
        <v>2723</v>
      </c>
      <c r="F1351" s="453" t="s">
        <v>871</v>
      </c>
      <c r="G1351" s="36" t="s">
        <v>564</v>
      </c>
      <c r="H1351" s="82">
        <v>2007.6</v>
      </c>
    </row>
    <row r="1352" spans="1:8" s="58" customFormat="1" ht="12">
      <c r="A1352" s="428"/>
      <c r="B1352" s="30"/>
      <c r="C1352" s="542"/>
      <c r="D1352" s="542"/>
      <c r="E1352" s="46"/>
      <c r="F1352" s="36"/>
      <c r="G1352" s="36"/>
      <c r="H1352" s="82"/>
    </row>
    <row r="1353" spans="1:8" s="58" customFormat="1" ht="21.75" customHeight="1">
      <c r="A1353" s="428"/>
      <c r="B1353" s="30"/>
      <c r="C1353" s="542"/>
      <c r="D1353" s="542"/>
      <c r="E1353" s="46"/>
      <c r="F1353" s="36"/>
      <c r="G1353" s="36"/>
      <c r="H1353" s="82"/>
    </row>
    <row r="1354" spans="1:8" s="58" customFormat="1" ht="12">
      <c r="A1354" s="428" t="s">
        <v>567</v>
      </c>
      <c r="B1354" s="46" t="s">
        <v>2338</v>
      </c>
      <c r="C1354" s="523" t="s">
        <v>2716</v>
      </c>
      <c r="D1354" s="523" t="s">
        <v>2694</v>
      </c>
      <c r="E1354" s="46" t="s">
        <v>2715</v>
      </c>
      <c r="F1354" s="524" t="s">
        <v>568</v>
      </c>
      <c r="G1354" s="36" t="s">
        <v>569</v>
      </c>
      <c r="H1354" s="82">
        <v>2007.6</v>
      </c>
    </row>
    <row r="1355" spans="1:8" s="58" customFormat="1" ht="12">
      <c r="A1355" s="428"/>
      <c r="B1355" s="3"/>
      <c r="C1355" s="542"/>
      <c r="D1355" s="523"/>
      <c r="E1355" s="46"/>
      <c r="F1355" s="524"/>
      <c r="G1355" s="36"/>
      <c r="H1355" s="82"/>
    </row>
    <row r="1356" spans="1:8" s="58" customFormat="1" ht="21.75" customHeight="1">
      <c r="A1356" s="490"/>
      <c r="B1356" s="30"/>
      <c r="C1356" s="542"/>
      <c r="D1356" s="523"/>
      <c r="E1356" s="46"/>
      <c r="F1356" s="36"/>
      <c r="G1356" s="36"/>
      <c r="H1356" s="82"/>
    </row>
    <row r="1357" spans="1:8" s="58" customFormat="1" ht="24">
      <c r="A1357" s="428" t="s">
        <v>570</v>
      </c>
      <c r="B1357" s="46" t="s">
        <v>2338</v>
      </c>
      <c r="C1357" s="523" t="s">
        <v>2716</v>
      </c>
      <c r="D1357" s="523" t="s">
        <v>2722</v>
      </c>
      <c r="E1357" s="46" t="s">
        <v>2721</v>
      </c>
      <c r="F1357" s="524" t="s">
        <v>571</v>
      </c>
      <c r="G1357" s="36" t="s">
        <v>564</v>
      </c>
      <c r="H1357" s="82">
        <v>2007.11</v>
      </c>
    </row>
    <row r="1358" spans="1:8" s="58" customFormat="1" ht="12">
      <c r="A1358" s="428"/>
      <c r="B1358" s="3"/>
      <c r="C1358" s="542"/>
      <c r="D1358" s="523"/>
      <c r="E1358" s="46"/>
      <c r="F1358" s="524"/>
      <c r="G1358" s="36"/>
      <c r="H1358" s="82"/>
    </row>
    <row r="1359" spans="1:8" s="58" customFormat="1" ht="27.75" customHeight="1">
      <c r="A1359" s="490"/>
      <c r="B1359" s="30"/>
      <c r="C1359" s="542"/>
      <c r="D1359" s="523"/>
      <c r="E1359" s="46"/>
      <c r="F1359" s="36"/>
      <c r="G1359" s="36"/>
      <c r="H1359" s="82"/>
    </row>
    <row r="1360" spans="1:8" s="58" customFormat="1" ht="12">
      <c r="A1360" s="428" t="s">
        <v>572</v>
      </c>
      <c r="B1360" s="46" t="s">
        <v>2338</v>
      </c>
      <c r="C1360" s="523" t="s">
        <v>2716</v>
      </c>
      <c r="D1360" s="523" t="s">
        <v>573</v>
      </c>
      <c r="E1360" s="46" t="s">
        <v>2720</v>
      </c>
      <c r="F1360" s="36" t="s">
        <v>574</v>
      </c>
      <c r="G1360" s="36" t="s">
        <v>564</v>
      </c>
      <c r="H1360" s="82">
        <v>2007.11</v>
      </c>
    </row>
    <row r="1361" spans="1:8" s="58" customFormat="1" ht="12">
      <c r="A1361" s="428"/>
      <c r="B1361" s="3"/>
      <c r="C1361" s="542"/>
      <c r="D1361" s="523"/>
      <c r="E1361" s="46"/>
      <c r="F1361" s="36"/>
      <c r="G1361" s="36"/>
      <c r="H1361" s="82"/>
    </row>
    <row r="1362" spans="1:8" s="58" customFormat="1" ht="24" customHeight="1">
      <c r="A1362" s="490"/>
      <c r="B1362" s="30"/>
      <c r="C1362" s="542"/>
      <c r="D1362" s="523"/>
      <c r="E1362" s="46"/>
      <c r="F1362" s="36"/>
      <c r="G1362" s="36"/>
      <c r="H1362" s="82"/>
    </row>
    <row r="1363" spans="1:8" s="58" customFormat="1" ht="24">
      <c r="A1363" s="428" t="s">
        <v>575</v>
      </c>
      <c r="B1363" s="46" t="s">
        <v>2338</v>
      </c>
      <c r="C1363" s="523" t="s">
        <v>2716</v>
      </c>
      <c r="D1363" s="523" t="s">
        <v>576</v>
      </c>
      <c r="E1363" s="46" t="s">
        <v>2719</v>
      </c>
      <c r="F1363" s="524" t="s">
        <v>577</v>
      </c>
      <c r="G1363" s="36" t="s">
        <v>578</v>
      </c>
      <c r="H1363" s="82">
        <v>2007.12</v>
      </c>
    </row>
    <row r="1364" spans="1:8" s="58" customFormat="1" ht="12">
      <c r="A1364" s="428"/>
      <c r="B1364" s="3"/>
      <c r="C1364" s="542"/>
      <c r="D1364" s="523"/>
      <c r="E1364" s="46"/>
      <c r="F1364" s="524"/>
      <c r="G1364" s="36"/>
      <c r="H1364" s="82"/>
    </row>
    <row r="1365" spans="1:8" s="58" customFormat="1" ht="23.25" customHeight="1">
      <c r="A1365" s="490"/>
      <c r="B1365" s="30"/>
      <c r="C1365" s="542"/>
      <c r="D1365" s="523"/>
      <c r="E1365" s="46"/>
      <c r="F1365" s="36"/>
      <c r="G1365" s="36"/>
      <c r="H1365" s="82"/>
    </row>
    <row r="1366" spans="1:8" s="58" customFormat="1" ht="12">
      <c r="A1366" s="428" t="s">
        <v>2718</v>
      </c>
      <c r="B1366" s="46" t="s">
        <v>2338</v>
      </c>
      <c r="C1366" s="523" t="s">
        <v>2716</v>
      </c>
      <c r="D1366" s="523" t="s">
        <v>2694</v>
      </c>
      <c r="E1366" s="46" t="s">
        <v>2717</v>
      </c>
      <c r="F1366" s="524" t="s">
        <v>579</v>
      </c>
      <c r="G1366" s="36" t="s">
        <v>580</v>
      </c>
      <c r="H1366" s="82">
        <v>2007.12</v>
      </c>
    </row>
    <row r="1367" spans="1:8" s="58" customFormat="1" ht="12">
      <c r="A1367" s="428"/>
      <c r="B1367" s="3"/>
      <c r="C1367" s="542"/>
      <c r="D1367" s="523"/>
      <c r="E1367" s="46"/>
      <c r="F1367" s="524"/>
      <c r="G1367" s="36"/>
      <c r="H1367" s="82"/>
    </row>
    <row r="1368" spans="1:8" s="58" customFormat="1" ht="21.75" customHeight="1">
      <c r="A1368" s="490"/>
      <c r="B1368" s="30"/>
      <c r="C1368" s="542"/>
      <c r="D1368" s="523"/>
      <c r="E1368" s="46"/>
      <c r="F1368" s="36"/>
      <c r="G1368" s="36"/>
      <c r="H1368" s="82"/>
    </row>
    <row r="1369" spans="1:8" s="58" customFormat="1" ht="12">
      <c r="A1369" s="428" t="s">
        <v>581</v>
      </c>
      <c r="B1369" s="46" t="s">
        <v>2338</v>
      </c>
      <c r="C1369" s="523" t="s">
        <v>2716</v>
      </c>
      <c r="D1369" s="523" t="s">
        <v>2694</v>
      </c>
      <c r="E1369" s="46" t="s">
        <v>2715</v>
      </c>
      <c r="F1369" s="524" t="s">
        <v>582</v>
      </c>
      <c r="G1369" s="36" t="s">
        <v>569</v>
      </c>
      <c r="H1369" s="82">
        <v>2008.3</v>
      </c>
    </row>
    <row r="1370" spans="1:8" s="58" customFormat="1" ht="12">
      <c r="A1370" s="428"/>
      <c r="B1370" s="3"/>
      <c r="C1370" s="542"/>
      <c r="D1370" s="523"/>
      <c r="E1370" s="46"/>
      <c r="F1370" s="524"/>
      <c r="G1370" s="36"/>
      <c r="H1370" s="82"/>
    </row>
    <row r="1371" spans="1:8" s="58" customFormat="1" ht="18" customHeight="1">
      <c r="A1371" s="242"/>
      <c r="B1371" s="31"/>
      <c r="C1371" s="240"/>
      <c r="D1371" s="515"/>
      <c r="E1371" s="87"/>
      <c r="F1371" s="43"/>
      <c r="G1371" s="43"/>
      <c r="H1371" s="100"/>
    </row>
    <row r="1372" spans="1:8" s="58" customFormat="1" ht="12">
      <c r="A1372" s="40"/>
      <c r="B1372" s="40"/>
      <c r="C1372" s="40"/>
      <c r="D1372" s="206"/>
      <c r="E1372" s="206"/>
      <c r="F1372" s="219"/>
      <c r="G1372" s="382"/>
      <c r="H1372" s="206"/>
    </row>
    <row r="1373" spans="2:7" ht="12">
      <c r="B1373" s="3"/>
      <c r="C1373" s="3"/>
      <c r="D1373" s="1"/>
      <c r="E1373" s="1"/>
      <c r="F1373" s="4"/>
      <c r="G1373" s="4"/>
    </row>
    <row r="1374" spans="1:8" s="58" customFormat="1" ht="12" thickBot="1">
      <c r="A1374" s="37" t="str">
        <f>A1315&amp;"都市防災研究室 "</f>
        <v>都市研究部 都市防災研究室 </v>
      </c>
      <c r="B1374" s="37"/>
      <c r="C1374" s="37"/>
      <c r="D1374" s="65"/>
      <c r="E1374" s="65"/>
      <c r="F1374" s="177"/>
      <c r="G1374" s="379"/>
      <c r="H1374" s="65"/>
    </row>
    <row r="1375" spans="1:8" s="58" customFormat="1" ht="12" thickTop="1">
      <c r="A1375" s="199" t="s">
        <v>3060</v>
      </c>
      <c r="B1375" s="200" t="s">
        <v>3061</v>
      </c>
      <c r="C1375" s="200" t="s">
        <v>3067</v>
      </c>
      <c r="D1375" s="200" t="s">
        <v>3062</v>
      </c>
      <c r="E1375" s="200" t="s">
        <v>3063</v>
      </c>
      <c r="F1375" s="200" t="s">
        <v>3064</v>
      </c>
      <c r="G1375" s="201" t="s">
        <v>3065</v>
      </c>
      <c r="H1375" s="207" t="s">
        <v>3066</v>
      </c>
    </row>
    <row r="1376" spans="1:8" ht="24">
      <c r="A1376" s="251" t="s">
        <v>3870</v>
      </c>
      <c r="B1376" s="29" t="s">
        <v>2692</v>
      </c>
      <c r="C1376" s="476" t="s">
        <v>2736</v>
      </c>
      <c r="D1376" s="45" t="s">
        <v>3869</v>
      </c>
      <c r="E1376" s="45" t="s">
        <v>3862</v>
      </c>
      <c r="F1376" s="39"/>
      <c r="G1376" s="39" t="s">
        <v>583</v>
      </c>
      <c r="H1376" s="252">
        <v>2007.6</v>
      </c>
    </row>
    <row r="1377" spans="2:7" ht="22.5" customHeight="1">
      <c r="B1377" s="30"/>
      <c r="C1377" s="503"/>
      <c r="D1377" s="46"/>
      <c r="E1377" s="46"/>
      <c r="F1377" s="36"/>
      <c r="G1377" s="36"/>
    </row>
    <row r="1378" spans="1:8" ht="97.5" customHeight="1">
      <c r="A1378" s="3" t="s">
        <v>3868</v>
      </c>
      <c r="B1378" s="30" t="s">
        <v>3858</v>
      </c>
      <c r="C1378" s="30" t="s">
        <v>2736</v>
      </c>
      <c r="D1378" s="46" t="s">
        <v>3867</v>
      </c>
      <c r="E1378" s="46" t="s">
        <v>3866</v>
      </c>
      <c r="F1378" s="36" t="s">
        <v>3865</v>
      </c>
      <c r="G1378" s="36" t="s">
        <v>584</v>
      </c>
      <c r="H1378" s="1">
        <v>2007.8</v>
      </c>
    </row>
    <row r="1379" spans="1:8" ht="118.5" customHeight="1">
      <c r="A1379" s="26" t="s">
        <v>3864</v>
      </c>
      <c r="B1379" s="30" t="s">
        <v>3858</v>
      </c>
      <c r="C1379" s="30" t="s">
        <v>2736</v>
      </c>
      <c r="D1379" s="46" t="s">
        <v>3863</v>
      </c>
      <c r="E1379" s="46" t="s">
        <v>3862</v>
      </c>
      <c r="F1379" s="46" t="s">
        <v>3861</v>
      </c>
      <c r="G1379" s="36" t="s">
        <v>585</v>
      </c>
      <c r="H1379" s="1">
        <v>2007.8</v>
      </c>
    </row>
    <row r="1380" spans="1:8" ht="84.75" customHeight="1">
      <c r="A1380" s="26" t="s">
        <v>586</v>
      </c>
      <c r="B1380" s="30" t="s">
        <v>3858</v>
      </c>
      <c r="C1380" s="38" t="s">
        <v>2736</v>
      </c>
      <c r="D1380" s="46" t="s">
        <v>3860</v>
      </c>
      <c r="E1380" s="46" t="s">
        <v>587</v>
      </c>
      <c r="F1380" s="46" t="s">
        <v>588</v>
      </c>
      <c r="G1380" s="36" t="s">
        <v>589</v>
      </c>
      <c r="H1380" s="1">
        <v>2007.8</v>
      </c>
    </row>
    <row r="1381" spans="1:8" ht="117.75" customHeight="1">
      <c r="A1381" s="3" t="s">
        <v>3859</v>
      </c>
      <c r="B1381" s="30" t="s">
        <v>3858</v>
      </c>
      <c r="C1381" s="30" t="s">
        <v>3857</v>
      </c>
      <c r="D1381" s="46" t="s">
        <v>2743</v>
      </c>
      <c r="E1381" s="46" t="s">
        <v>2730</v>
      </c>
      <c r="F1381" s="46" t="s">
        <v>2742</v>
      </c>
      <c r="G1381" s="36" t="s">
        <v>590</v>
      </c>
      <c r="H1381" s="1">
        <v>2007.8</v>
      </c>
    </row>
    <row r="1382" spans="1:8" ht="42" customHeight="1">
      <c r="A1382" s="3" t="s">
        <v>591</v>
      </c>
      <c r="B1382" s="30" t="s">
        <v>3910</v>
      </c>
      <c r="C1382" s="30" t="s">
        <v>2740</v>
      </c>
      <c r="D1382" s="46" t="s">
        <v>2741</v>
      </c>
      <c r="E1382" s="46" t="s">
        <v>592</v>
      </c>
      <c r="F1382" s="36" t="s">
        <v>593</v>
      </c>
      <c r="G1382" s="36" t="s">
        <v>594</v>
      </c>
      <c r="H1382" s="1">
        <v>2007.8</v>
      </c>
    </row>
    <row r="1383" spans="1:8" ht="40.5" customHeight="1">
      <c r="A1383" s="3" t="s">
        <v>595</v>
      </c>
      <c r="B1383" s="30" t="s">
        <v>3910</v>
      </c>
      <c r="C1383" s="30" t="s">
        <v>2740</v>
      </c>
      <c r="D1383" s="46" t="s">
        <v>2739</v>
      </c>
      <c r="E1383" s="46" t="s">
        <v>2738</v>
      </c>
      <c r="F1383" s="36" t="s">
        <v>1117</v>
      </c>
      <c r="G1383" s="36" t="s">
        <v>596</v>
      </c>
      <c r="H1383" s="82">
        <v>2007.9</v>
      </c>
    </row>
    <row r="1384" spans="1:8" ht="24">
      <c r="A1384" s="3" t="s">
        <v>2737</v>
      </c>
      <c r="B1384" s="30" t="s">
        <v>2692</v>
      </c>
      <c r="C1384" s="30" t="s">
        <v>2736</v>
      </c>
      <c r="D1384" s="46" t="s">
        <v>2735</v>
      </c>
      <c r="E1384" s="46" t="s">
        <v>2734</v>
      </c>
      <c r="F1384" s="36"/>
      <c r="G1384" s="36" t="s">
        <v>3595</v>
      </c>
      <c r="H1384" s="258" t="s">
        <v>3596</v>
      </c>
    </row>
    <row r="1385" spans="1:8" ht="39" customHeight="1">
      <c r="A1385" s="311" t="s">
        <v>2733</v>
      </c>
      <c r="B1385" s="31" t="s">
        <v>2692</v>
      </c>
      <c r="C1385" s="31" t="s">
        <v>2732</v>
      </c>
      <c r="D1385" s="87" t="s">
        <v>2731</v>
      </c>
      <c r="E1385" s="87" t="s">
        <v>2730</v>
      </c>
      <c r="F1385" s="43"/>
      <c r="G1385" s="43" t="s">
        <v>3597</v>
      </c>
      <c r="H1385" s="330">
        <v>2008.2</v>
      </c>
    </row>
    <row r="1386" spans="1:8" s="58" customFormat="1" ht="12">
      <c r="A1386" s="40"/>
      <c r="B1386" s="40"/>
      <c r="C1386" s="40"/>
      <c r="D1386" s="206"/>
      <c r="E1386" s="206"/>
      <c r="F1386" s="219"/>
      <c r="G1386" s="382"/>
      <c r="H1386" s="206"/>
    </row>
    <row r="1387" spans="1:8" s="58" customFormat="1" ht="12">
      <c r="A1387" s="37"/>
      <c r="B1387" s="37"/>
      <c r="C1387" s="37"/>
      <c r="D1387" s="65"/>
      <c r="E1387" s="65"/>
      <c r="F1387" s="177"/>
      <c r="G1387" s="379"/>
      <c r="H1387" s="65"/>
    </row>
    <row r="1388" spans="1:8" s="58" customFormat="1" ht="12" thickBot="1">
      <c r="A1388" s="37" t="str">
        <f>A1315&amp;"都市開発研究室 "</f>
        <v>都市研究部 都市開発研究室 </v>
      </c>
      <c r="B1388" s="37"/>
      <c r="C1388" s="37"/>
      <c r="D1388" s="65"/>
      <c r="E1388" s="65"/>
      <c r="F1388" s="177"/>
      <c r="G1388" s="379"/>
      <c r="H1388" s="65"/>
    </row>
    <row r="1389" spans="1:8" s="58" customFormat="1" ht="12" thickTop="1">
      <c r="A1389" s="199" t="s">
        <v>3060</v>
      </c>
      <c r="B1389" s="200" t="s">
        <v>3061</v>
      </c>
      <c r="C1389" s="200" t="s">
        <v>3067</v>
      </c>
      <c r="D1389" s="200" t="s">
        <v>3062</v>
      </c>
      <c r="E1389" s="200" t="s">
        <v>3063</v>
      </c>
      <c r="F1389" s="200" t="s">
        <v>3064</v>
      </c>
      <c r="G1389" s="201" t="s">
        <v>3065</v>
      </c>
      <c r="H1389" s="207" t="s">
        <v>3066</v>
      </c>
    </row>
    <row r="1390" spans="1:8" s="58" customFormat="1" ht="12">
      <c r="A1390" s="535" t="s">
        <v>3871</v>
      </c>
      <c r="B1390" s="536" t="s">
        <v>597</v>
      </c>
      <c r="C1390" s="536" t="s">
        <v>3872</v>
      </c>
      <c r="D1390" s="537" t="s">
        <v>3873</v>
      </c>
      <c r="E1390" s="54" t="s">
        <v>3874</v>
      </c>
      <c r="F1390" s="56"/>
      <c r="G1390" s="538" t="s">
        <v>598</v>
      </c>
      <c r="H1390" s="206">
        <v>2007.5</v>
      </c>
    </row>
    <row r="1391" spans="1:8" s="58" customFormat="1" ht="12">
      <c r="A1391" s="518"/>
      <c r="B1391" s="528"/>
      <c r="C1391" s="528"/>
      <c r="D1391" s="519"/>
      <c r="E1391" s="55"/>
      <c r="F1391" s="85"/>
      <c r="G1391" s="520"/>
      <c r="H1391" s="65"/>
    </row>
    <row r="1392" spans="1:8" s="58" customFormat="1" ht="21" customHeight="1">
      <c r="A1392" s="37"/>
      <c r="B1392" s="32"/>
      <c r="C1392" s="528"/>
      <c r="D1392" s="519"/>
      <c r="E1392" s="55"/>
      <c r="F1392" s="85"/>
      <c r="G1392" s="85"/>
      <c r="H1392" s="65"/>
    </row>
    <row r="1393" spans="1:8" ht="12">
      <c r="A1393" s="522" t="s">
        <v>3875</v>
      </c>
      <c r="B1393" s="30" t="s">
        <v>3876</v>
      </c>
      <c r="C1393" s="469" t="s">
        <v>3877</v>
      </c>
      <c r="D1393" s="523" t="s">
        <v>3878</v>
      </c>
      <c r="E1393" s="46" t="s">
        <v>3866</v>
      </c>
      <c r="F1393" s="36"/>
      <c r="G1393" s="524" t="s">
        <v>599</v>
      </c>
      <c r="H1393" s="1">
        <v>2007.8</v>
      </c>
    </row>
    <row r="1394" spans="1:7" ht="25.5" customHeight="1">
      <c r="A1394" s="522"/>
      <c r="B1394" s="79"/>
      <c r="C1394" s="469"/>
      <c r="D1394" s="523"/>
      <c r="E1394" s="46"/>
      <c r="F1394" s="36"/>
      <c r="G1394" s="524"/>
    </row>
    <row r="1395" spans="1:8" ht="12" customHeight="1">
      <c r="A1395" s="522" t="s">
        <v>3879</v>
      </c>
      <c r="B1395" s="30" t="s">
        <v>3880</v>
      </c>
      <c r="C1395" s="469" t="s">
        <v>3872</v>
      </c>
      <c r="D1395" s="523" t="s">
        <v>3881</v>
      </c>
      <c r="E1395" s="46" t="s">
        <v>3866</v>
      </c>
      <c r="F1395" s="524" t="s">
        <v>3882</v>
      </c>
      <c r="G1395" s="524" t="s">
        <v>600</v>
      </c>
      <c r="H1395" s="1">
        <v>2007.9</v>
      </c>
    </row>
    <row r="1396" spans="1:7" ht="12">
      <c r="A1396" s="522"/>
      <c r="B1396" s="30"/>
      <c r="C1396" s="469"/>
      <c r="D1396" s="523"/>
      <c r="E1396" s="46"/>
      <c r="F1396" s="524"/>
      <c r="G1396" s="524"/>
    </row>
    <row r="1397" spans="1:7" ht="12">
      <c r="A1397" s="522"/>
      <c r="B1397" s="30"/>
      <c r="C1397" s="469"/>
      <c r="D1397" s="523"/>
      <c r="E1397" s="46"/>
      <c r="F1397" s="36"/>
      <c r="G1397" s="36"/>
    </row>
    <row r="1398" spans="1:7" ht="12">
      <c r="A1398" s="522"/>
      <c r="B1398" s="469" t="s">
        <v>3883</v>
      </c>
      <c r="C1398" s="469" t="s">
        <v>3884</v>
      </c>
      <c r="D1398" s="523"/>
      <c r="E1398" s="46"/>
      <c r="F1398" s="36"/>
      <c r="G1398" s="36"/>
    </row>
    <row r="1399" spans="2:7" ht="12">
      <c r="B1399" s="469"/>
      <c r="C1399" s="469"/>
      <c r="D1399" s="46"/>
      <c r="E1399" s="46"/>
      <c r="F1399" s="36"/>
      <c r="G1399" s="36"/>
    </row>
    <row r="1400" spans="2:7" ht="12">
      <c r="B1400" s="30"/>
      <c r="C1400" s="469"/>
      <c r="D1400" s="46"/>
      <c r="E1400" s="46"/>
      <c r="F1400" s="36"/>
      <c r="G1400" s="36"/>
    </row>
    <row r="1401" spans="2:7" ht="20.25" customHeight="1">
      <c r="B1401" s="79"/>
      <c r="C1401" s="469"/>
      <c r="D1401" s="46"/>
      <c r="E1401" s="46"/>
      <c r="F1401" s="36"/>
      <c r="G1401" s="36"/>
    </row>
    <row r="1402" spans="1:8" ht="12">
      <c r="A1402" s="522" t="s">
        <v>3885</v>
      </c>
      <c r="B1402" s="469" t="s">
        <v>3886</v>
      </c>
      <c r="C1402" s="469" t="s">
        <v>3872</v>
      </c>
      <c r="D1402" s="523" t="s">
        <v>3881</v>
      </c>
      <c r="E1402" s="46" t="s">
        <v>3866</v>
      </c>
      <c r="F1402" s="524" t="s">
        <v>3882</v>
      </c>
      <c r="G1402" s="524" t="s">
        <v>601</v>
      </c>
      <c r="H1402" s="1">
        <v>2007.9</v>
      </c>
    </row>
    <row r="1403" spans="1:7" ht="12">
      <c r="A1403" s="522"/>
      <c r="B1403" s="469"/>
      <c r="C1403" s="469"/>
      <c r="D1403" s="523"/>
      <c r="E1403" s="46"/>
      <c r="F1403" s="524"/>
      <c r="G1403" s="524"/>
    </row>
    <row r="1404" spans="1:7" ht="28.5" customHeight="1">
      <c r="A1404" s="522"/>
      <c r="B1404" s="30"/>
      <c r="C1404" s="469"/>
      <c r="D1404" s="523"/>
      <c r="E1404" s="46"/>
      <c r="F1404" s="36"/>
      <c r="G1404" s="36"/>
    </row>
    <row r="1405" spans="2:7" ht="12">
      <c r="B1405" s="469" t="s">
        <v>3883</v>
      </c>
      <c r="C1405" s="469" t="s">
        <v>3884</v>
      </c>
      <c r="D1405" s="46"/>
      <c r="E1405" s="46"/>
      <c r="F1405" s="36"/>
      <c r="G1405" s="36"/>
    </row>
    <row r="1406" spans="2:7" ht="12">
      <c r="B1406" s="469"/>
      <c r="C1406" s="469"/>
      <c r="D1406" s="46"/>
      <c r="E1406" s="46"/>
      <c r="F1406" s="36"/>
      <c r="G1406" s="36"/>
    </row>
    <row r="1407" spans="2:7" ht="12">
      <c r="B1407" s="30"/>
      <c r="C1407" s="469"/>
      <c r="D1407" s="46"/>
      <c r="E1407" s="46"/>
      <c r="F1407" s="36"/>
      <c r="G1407" s="36"/>
    </row>
    <row r="1408" spans="2:7" ht="20.25" customHeight="1">
      <c r="B1408" s="79"/>
      <c r="C1408" s="469"/>
      <c r="D1408" s="46"/>
      <c r="E1408" s="46"/>
      <c r="F1408" s="36"/>
      <c r="G1408" s="36"/>
    </row>
    <row r="1409" spans="1:8" ht="12">
      <c r="A1409" s="522" t="s">
        <v>3887</v>
      </c>
      <c r="B1409" s="469" t="s">
        <v>3886</v>
      </c>
      <c r="C1409" s="469" t="s">
        <v>3872</v>
      </c>
      <c r="D1409" s="523" t="s">
        <v>3881</v>
      </c>
      <c r="E1409" s="46" t="s">
        <v>3866</v>
      </c>
      <c r="F1409" s="524" t="s">
        <v>3882</v>
      </c>
      <c r="G1409" s="524" t="s">
        <v>602</v>
      </c>
      <c r="H1409" s="1">
        <v>2007.9</v>
      </c>
    </row>
    <row r="1410" spans="1:7" ht="12">
      <c r="A1410" s="522"/>
      <c r="B1410" s="469"/>
      <c r="C1410" s="469"/>
      <c r="D1410" s="523"/>
      <c r="E1410" s="46"/>
      <c r="F1410" s="524"/>
      <c r="G1410" s="524"/>
    </row>
    <row r="1411" spans="1:7" ht="26.25" customHeight="1">
      <c r="A1411" s="522"/>
      <c r="B1411" s="30"/>
      <c r="C1411" s="469"/>
      <c r="D1411" s="523"/>
      <c r="E1411" s="46"/>
      <c r="F1411" s="36"/>
      <c r="G1411" s="36"/>
    </row>
    <row r="1412" spans="2:7" ht="12">
      <c r="B1412" s="469" t="s">
        <v>3883</v>
      </c>
      <c r="C1412" s="469" t="s">
        <v>3884</v>
      </c>
      <c r="D1412" s="46"/>
      <c r="E1412" s="46"/>
      <c r="F1412" s="36"/>
      <c r="G1412" s="36"/>
    </row>
    <row r="1413" spans="2:7" ht="12">
      <c r="B1413" s="469"/>
      <c r="C1413" s="469"/>
      <c r="D1413" s="46"/>
      <c r="E1413" s="46"/>
      <c r="F1413" s="36"/>
      <c r="G1413" s="36"/>
    </row>
    <row r="1414" spans="2:7" ht="12">
      <c r="B1414" s="30"/>
      <c r="C1414" s="469"/>
      <c r="D1414" s="46"/>
      <c r="E1414" s="46"/>
      <c r="F1414" s="36"/>
      <c r="G1414" s="36"/>
    </row>
    <row r="1415" spans="2:7" ht="21" customHeight="1">
      <c r="B1415" s="79"/>
      <c r="C1415" s="469"/>
      <c r="D1415" s="46"/>
      <c r="E1415" s="46"/>
      <c r="F1415" s="36"/>
      <c r="G1415" s="36"/>
    </row>
    <row r="1416" spans="1:8" ht="12">
      <c r="A1416" s="522" t="s">
        <v>3888</v>
      </c>
      <c r="B1416" s="469" t="s">
        <v>3886</v>
      </c>
      <c r="C1416" s="469" t="s">
        <v>3872</v>
      </c>
      <c r="D1416" s="523" t="s">
        <v>3881</v>
      </c>
      <c r="E1416" s="46" t="s">
        <v>3866</v>
      </c>
      <c r="F1416" s="524" t="s">
        <v>3882</v>
      </c>
      <c r="G1416" s="524" t="s">
        <v>603</v>
      </c>
      <c r="H1416" s="1">
        <v>2007.9</v>
      </c>
    </row>
    <row r="1417" spans="1:7" ht="12">
      <c r="A1417" s="522"/>
      <c r="B1417" s="469"/>
      <c r="C1417" s="469"/>
      <c r="D1417" s="523"/>
      <c r="E1417" s="46"/>
      <c r="F1417" s="524"/>
      <c r="G1417" s="524"/>
    </row>
    <row r="1418" spans="1:7" ht="28.5" customHeight="1">
      <c r="A1418" s="522"/>
      <c r="B1418" s="30"/>
      <c r="C1418" s="469"/>
      <c r="D1418" s="523"/>
      <c r="E1418" s="46"/>
      <c r="F1418" s="36"/>
      <c r="G1418" s="36"/>
    </row>
    <row r="1419" spans="1:8" ht="12">
      <c r="A1419" s="522" t="s">
        <v>3889</v>
      </c>
      <c r="B1419" s="469" t="s">
        <v>3886</v>
      </c>
      <c r="C1419" s="469" t="s">
        <v>3872</v>
      </c>
      <c r="D1419" s="523" t="s">
        <v>3881</v>
      </c>
      <c r="E1419" s="46" t="s">
        <v>3866</v>
      </c>
      <c r="F1419" s="524" t="s">
        <v>3882</v>
      </c>
      <c r="G1419" s="524" t="s">
        <v>604</v>
      </c>
      <c r="H1419" s="1">
        <v>2007.9</v>
      </c>
    </row>
    <row r="1420" spans="1:7" ht="12">
      <c r="A1420" s="522"/>
      <c r="B1420" s="469"/>
      <c r="C1420" s="469"/>
      <c r="D1420" s="523"/>
      <c r="E1420" s="46"/>
      <c r="F1420" s="524"/>
      <c r="G1420" s="524"/>
    </row>
    <row r="1421" spans="1:7" ht="30.75" customHeight="1">
      <c r="A1421" s="522"/>
      <c r="B1421" s="30"/>
      <c r="C1421" s="469"/>
      <c r="D1421" s="523"/>
      <c r="E1421" s="46"/>
      <c r="F1421" s="36"/>
      <c r="G1421" s="36"/>
    </row>
    <row r="1422" spans="1:8" ht="12">
      <c r="A1422" s="522" t="s">
        <v>3890</v>
      </c>
      <c r="B1422" s="469" t="s">
        <v>3886</v>
      </c>
      <c r="C1422" s="469" t="s">
        <v>3872</v>
      </c>
      <c r="D1422" s="523" t="s">
        <v>3881</v>
      </c>
      <c r="E1422" s="46" t="s">
        <v>3866</v>
      </c>
      <c r="F1422" s="524" t="s">
        <v>3882</v>
      </c>
      <c r="G1422" s="524" t="s">
        <v>605</v>
      </c>
      <c r="H1422" s="1">
        <v>2007.9</v>
      </c>
    </row>
    <row r="1423" spans="1:7" ht="12">
      <c r="A1423" s="522"/>
      <c r="B1423" s="469"/>
      <c r="C1423" s="469"/>
      <c r="D1423" s="523"/>
      <c r="E1423" s="46"/>
      <c r="F1423" s="524"/>
      <c r="G1423" s="524"/>
    </row>
    <row r="1424" spans="1:7" ht="32.25" customHeight="1">
      <c r="A1424" s="522"/>
      <c r="B1424" s="30"/>
      <c r="C1424" s="469"/>
      <c r="D1424" s="523"/>
      <c r="E1424" s="46"/>
      <c r="F1424" s="36"/>
      <c r="G1424" s="36"/>
    </row>
    <row r="1425" spans="1:8" ht="12">
      <c r="A1425" s="522" t="s">
        <v>3891</v>
      </c>
      <c r="B1425" s="469" t="s">
        <v>3886</v>
      </c>
      <c r="C1425" s="469" t="s">
        <v>3872</v>
      </c>
      <c r="D1425" s="523" t="s">
        <v>3881</v>
      </c>
      <c r="E1425" s="46" t="s">
        <v>3866</v>
      </c>
      <c r="F1425" s="524" t="s">
        <v>3882</v>
      </c>
      <c r="G1425" s="524" t="s">
        <v>606</v>
      </c>
      <c r="H1425" s="1">
        <v>2007.9</v>
      </c>
    </row>
    <row r="1426" spans="1:7" ht="12">
      <c r="A1426" s="522"/>
      <c r="B1426" s="469"/>
      <c r="C1426" s="469"/>
      <c r="D1426" s="523"/>
      <c r="E1426" s="46"/>
      <c r="F1426" s="524"/>
      <c r="G1426" s="524"/>
    </row>
    <row r="1427" spans="1:7" ht="27.75" customHeight="1">
      <c r="A1427" s="522"/>
      <c r="B1427" s="30"/>
      <c r="C1427" s="469"/>
      <c r="D1427" s="523"/>
      <c r="E1427" s="46"/>
      <c r="F1427" s="36"/>
      <c r="G1427" s="36"/>
    </row>
    <row r="1428" spans="1:8" s="34" customFormat="1" ht="104.25" customHeight="1">
      <c r="A1428" s="26" t="s">
        <v>3892</v>
      </c>
      <c r="B1428" s="30" t="s">
        <v>3893</v>
      </c>
      <c r="C1428" s="30" t="s">
        <v>3894</v>
      </c>
      <c r="D1428" s="104" t="s">
        <v>3895</v>
      </c>
      <c r="E1428" s="46" t="s">
        <v>607</v>
      </c>
      <c r="F1428" s="36" t="s">
        <v>608</v>
      </c>
      <c r="G1428" s="36" t="s">
        <v>609</v>
      </c>
      <c r="H1428" s="187" t="s">
        <v>610</v>
      </c>
    </row>
    <row r="1429" spans="1:8" s="37" customFormat="1" ht="24">
      <c r="A1429" s="522" t="s">
        <v>3896</v>
      </c>
      <c r="B1429" s="30" t="s">
        <v>3893</v>
      </c>
      <c r="C1429" s="30" t="s">
        <v>3894</v>
      </c>
      <c r="D1429" s="542" t="s">
        <v>3897</v>
      </c>
      <c r="E1429" s="46" t="s">
        <v>3898</v>
      </c>
      <c r="F1429" s="36" t="s">
        <v>611</v>
      </c>
      <c r="G1429" s="36" t="s">
        <v>612</v>
      </c>
      <c r="H1429" s="187" t="s">
        <v>3899</v>
      </c>
    </row>
    <row r="1430" spans="1:8" s="37" customFormat="1" ht="24">
      <c r="A1430" s="474"/>
      <c r="B1430" s="30" t="s">
        <v>3900</v>
      </c>
      <c r="C1430" s="30" t="s">
        <v>3901</v>
      </c>
      <c r="D1430" s="542"/>
      <c r="E1430" s="46"/>
      <c r="F1430" s="36"/>
      <c r="G1430" s="36"/>
      <c r="H1430" s="187"/>
    </row>
    <row r="1431" spans="1:8" s="37" customFormat="1" ht="41.25" customHeight="1">
      <c r="A1431" s="474"/>
      <c r="B1431" s="30" t="s">
        <v>3902</v>
      </c>
      <c r="C1431" s="30" t="s">
        <v>3903</v>
      </c>
      <c r="D1431" s="542"/>
      <c r="E1431" s="46"/>
      <c r="F1431" s="36"/>
      <c r="G1431" s="36"/>
      <c r="H1431" s="187"/>
    </row>
    <row r="1432" spans="1:8" s="40" customFormat="1" ht="24">
      <c r="A1432" s="522" t="s">
        <v>613</v>
      </c>
      <c r="B1432" s="30" t="s">
        <v>3902</v>
      </c>
      <c r="C1432" s="30" t="s">
        <v>3903</v>
      </c>
      <c r="D1432" s="542" t="s">
        <v>3897</v>
      </c>
      <c r="E1432" s="46" t="s">
        <v>3898</v>
      </c>
      <c r="F1432" s="36" t="s">
        <v>611</v>
      </c>
      <c r="G1432" s="36" t="s">
        <v>614</v>
      </c>
      <c r="H1432" s="187" t="s">
        <v>3899</v>
      </c>
    </row>
    <row r="1433" spans="1:8" s="37" customFormat="1" ht="24">
      <c r="A1433" s="474"/>
      <c r="B1433" s="30" t="s">
        <v>3893</v>
      </c>
      <c r="C1433" s="30" t="s">
        <v>3894</v>
      </c>
      <c r="D1433" s="542"/>
      <c r="E1433" s="46"/>
      <c r="F1433" s="36"/>
      <c r="G1433" s="36"/>
      <c r="H1433" s="187"/>
    </row>
    <row r="1434" spans="1:8" s="44" customFormat="1" ht="43.5" customHeight="1">
      <c r="A1434" s="474"/>
      <c r="B1434" s="30" t="s">
        <v>3900</v>
      </c>
      <c r="C1434" s="30" t="s">
        <v>3901</v>
      </c>
      <c r="D1434" s="542"/>
      <c r="E1434" s="46"/>
      <c r="F1434" s="36"/>
      <c r="G1434" s="36"/>
      <c r="H1434" s="187"/>
    </row>
    <row r="1435" spans="1:8" s="37" customFormat="1" ht="24">
      <c r="A1435" s="522" t="s">
        <v>615</v>
      </c>
      <c r="B1435" s="30" t="s">
        <v>3900</v>
      </c>
      <c r="C1435" s="30" t="s">
        <v>3901</v>
      </c>
      <c r="D1435" s="542" t="s">
        <v>3897</v>
      </c>
      <c r="E1435" s="46" t="s">
        <v>3898</v>
      </c>
      <c r="F1435" s="36" t="s">
        <v>611</v>
      </c>
      <c r="G1435" s="36" t="s">
        <v>616</v>
      </c>
      <c r="H1435" s="187" t="s">
        <v>3899</v>
      </c>
    </row>
    <row r="1436" spans="1:8" s="37" customFormat="1" ht="24">
      <c r="A1436" s="474"/>
      <c r="B1436" s="30" t="s">
        <v>3893</v>
      </c>
      <c r="C1436" s="30" t="s">
        <v>3894</v>
      </c>
      <c r="D1436" s="542"/>
      <c r="E1436" s="46"/>
      <c r="F1436" s="36"/>
      <c r="G1436" s="36"/>
      <c r="H1436" s="187"/>
    </row>
    <row r="1437" spans="1:8" s="37" customFormat="1" ht="43.5" customHeight="1">
      <c r="A1437" s="474"/>
      <c r="B1437" s="30" t="s">
        <v>3902</v>
      </c>
      <c r="C1437" s="30" t="s">
        <v>3903</v>
      </c>
      <c r="D1437" s="542"/>
      <c r="E1437" s="46"/>
      <c r="F1437" s="36"/>
      <c r="G1437" s="36"/>
      <c r="H1437" s="187"/>
    </row>
    <row r="1438" spans="1:8" s="40" customFormat="1" ht="24">
      <c r="A1438" s="522" t="s">
        <v>617</v>
      </c>
      <c r="B1438" s="30" t="s">
        <v>3904</v>
      </c>
      <c r="C1438" s="30" t="s">
        <v>3905</v>
      </c>
      <c r="D1438" s="542" t="s">
        <v>3897</v>
      </c>
      <c r="E1438" s="46" t="s">
        <v>3898</v>
      </c>
      <c r="F1438" s="36" t="s">
        <v>618</v>
      </c>
      <c r="G1438" s="36" t="s">
        <v>619</v>
      </c>
      <c r="H1438" s="187" t="s">
        <v>3899</v>
      </c>
    </row>
    <row r="1439" spans="1:8" s="37" customFormat="1" ht="24">
      <c r="A1439" s="522"/>
      <c r="B1439" s="30" t="s">
        <v>3893</v>
      </c>
      <c r="C1439" s="30" t="s">
        <v>3894</v>
      </c>
      <c r="D1439" s="542"/>
      <c r="E1439" s="46"/>
      <c r="F1439" s="36"/>
      <c r="G1439" s="36"/>
      <c r="H1439" s="187"/>
    </row>
    <row r="1440" spans="1:8" s="37" customFormat="1" ht="24">
      <c r="A1440" s="474"/>
      <c r="B1440" s="30" t="s">
        <v>1118</v>
      </c>
      <c r="C1440" s="30" t="s">
        <v>3901</v>
      </c>
      <c r="D1440" s="542"/>
      <c r="E1440" s="46"/>
      <c r="F1440" s="36"/>
      <c r="G1440" s="36"/>
      <c r="H1440" s="187"/>
    </row>
    <row r="1441" spans="1:8" s="44" customFormat="1" ht="35.25" customHeight="1">
      <c r="A1441" s="474"/>
      <c r="B1441" s="30"/>
      <c r="C1441" s="30"/>
      <c r="D1441" s="542"/>
      <c r="E1441" s="46"/>
      <c r="F1441" s="36"/>
      <c r="G1441" s="36"/>
      <c r="H1441" s="187"/>
    </row>
    <row r="1442" spans="1:8" s="40" customFormat="1" ht="24">
      <c r="A1442" s="522" t="s">
        <v>620</v>
      </c>
      <c r="B1442" s="30" t="s">
        <v>3904</v>
      </c>
      <c r="C1442" s="30" t="s">
        <v>3905</v>
      </c>
      <c r="D1442" s="542" t="s">
        <v>3897</v>
      </c>
      <c r="E1442" s="46" t="s">
        <v>3898</v>
      </c>
      <c r="F1442" s="36" t="s">
        <v>618</v>
      </c>
      <c r="G1442" s="36" t="s">
        <v>621</v>
      </c>
      <c r="H1442" s="187" t="s">
        <v>3899</v>
      </c>
    </row>
    <row r="1443" spans="1:8" s="37" customFormat="1" ht="24">
      <c r="A1443" s="522"/>
      <c r="B1443" s="30" t="s">
        <v>3893</v>
      </c>
      <c r="C1443" s="30" t="s">
        <v>3894</v>
      </c>
      <c r="D1443" s="542"/>
      <c r="E1443" s="46"/>
      <c r="F1443" s="36"/>
      <c r="G1443" s="36"/>
      <c r="H1443" s="187"/>
    </row>
    <row r="1444" spans="1:8" s="37" customFormat="1" ht="24">
      <c r="A1444" s="474"/>
      <c r="B1444" s="30" t="s">
        <v>1118</v>
      </c>
      <c r="C1444" s="30" t="s">
        <v>3901</v>
      </c>
      <c r="D1444" s="542"/>
      <c r="E1444" s="46"/>
      <c r="F1444" s="36"/>
      <c r="G1444" s="36"/>
      <c r="H1444" s="187"/>
    </row>
    <row r="1445" spans="1:8" s="44" customFormat="1" ht="28.5" customHeight="1">
      <c r="A1445" s="474"/>
      <c r="B1445" s="30"/>
      <c r="C1445" s="30"/>
      <c r="D1445" s="542"/>
      <c r="E1445" s="46"/>
      <c r="F1445" s="36"/>
      <c r="G1445" s="36"/>
      <c r="H1445" s="187"/>
    </row>
    <row r="1446" spans="1:8" s="40" customFormat="1" ht="24">
      <c r="A1446" s="522" t="s">
        <v>622</v>
      </c>
      <c r="B1446" s="30" t="s">
        <v>3904</v>
      </c>
      <c r="C1446" s="30" t="s">
        <v>3905</v>
      </c>
      <c r="D1446" s="542" t="s">
        <v>3897</v>
      </c>
      <c r="E1446" s="46" t="s">
        <v>3898</v>
      </c>
      <c r="F1446" s="36" t="s">
        <v>618</v>
      </c>
      <c r="G1446" s="36" t="s">
        <v>623</v>
      </c>
      <c r="H1446" s="187" t="s">
        <v>3899</v>
      </c>
    </row>
    <row r="1447" spans="1:8" s="37" customFormat="1" ht="24">
      <c r="A1447" s="522"/>
      <c r="B1447" s="30" t="s">
        <v>3893</v>
      </c>
      <c r="C1447" s="30" t="s">
        <v>3894</v>
      </c>
      <c r="D1447" s="542"/>
      <c r="E1447" s="46"/>
      <c r="F1447" s="36"/>
      <c r="G1447" s="36"/>
      <c r="H1447" s="187"/>
    </row>
    <row r="1448" spans="1:8" s="37" customFormat="1" ht="24">
      <c r="A1448" s="474"/>
      <c r="B1448" s="30" t="s">
        <v>1118</v>
      </c>
      <c r="C1448" s="30" t="s">
        <v>3901</v>
      </c>
      <c r="D1448" s="542"/>
      <c r="E1448" s="46"/>
      <c r="F1448" s="36"/>
      <c r="G1448" s="36"/>
      <c r="H1448" s="187"/>
    </row>
    <row r="1449" spans="1:8" s="44" customFormat="1" ht="27" customHeight="1">
      <c r="A1449" s="474"/>
      <c r="B1449" s="30"/>
      <c r="C1449" s="30"/>
      <c r="D1449" s="542"/>
      <c r="E1449" s="46"/>
      <c r="F1449" s="36"/>
      <c r="G1449" s="36"/>
      <c r="H1449" s="187"/>
    </row>
    <row r="1450" spans="1:229" s="40" customFormat="1" ht="45.75" customHeight="1">
      <c r="A1450" s="522" t="s">
        <v>624</v>
      </c>
      <c r="B1450" s="30" t="s">
        <v>3893</v>
      </c>
      <c r="C1450" s="30" t="s">
        <v>3894</v>
      </c>
      <c r="D1450" s="542" t="s">
        <v>3907</v>
      </c>
      <c r="E1450" s="46" t="s">
        <v>3908</v>
      </c>
      <c r="F1450" s="36" t="s">
        <v>625</v>
      </c>
      <c r="G1450" s="36" t="s">
        <v>626</v>
      </c>
      <c r="H1450" s="187" t="s">
        <v>3899</v>
      </c>
      <c r="I1450" s="37"/>
      <c r="J1450" s="37"/>
      <c r="K1450" s="37"/>
      <c r="L1450" s="37"/>
      <c r="M1450" s="37"/>
      <c r="N1450" s="37"/>
      <c r="O1450" s="37"/>
      <c r="P1450" s="37"/>
      <c r="Q1450" s="37"/>
      <c r="R1450" s="37"/>
      <c r="S1450" s="37"/>
      <c r="T1450" s="37"/>
      <c r="U1450" s="37"/>
      <c r="V1450" s="37"/>
      <c r="W1450" s="37"/>
      <c r="X1450" s="37"/>
      <c r="Y1450" s="37"/>
      <c r="Z1450" s="37"/>
      <c r="AA1450" s="37"/>
      <c r="AB1450" s="37"/>
      <c r="AC1450" s="37"/>
      <c r="AD1450" s="37"/>
      <c r="AE1450" s="37"/>
      <c r="AF1450" s="37"/>
      <c r="AG1450" s="37"/>
      <c r="AH1450" s="37"/>
      <c r="AI1450" s="37"/>
      <c r="AJ1450" s="37"/>
      <c r="AK1450" s="37"/>
      <c r="AL1450" s="37"/>
      <c r="AM1450" s="37"/>
      <c r="AN1450" s="37"/>
      <c r="AO1450" s="37"/>
      <c r="AP1450" s="37"/>
      <c r="AQ1450" s="37"/>
      <c r="AR1450" s="37"/>
      <c r="AS1450" s="37"/>
      <c r="AT1450" s="37"/>
      <c r="AU1450" s="37"/>
      <c r="AV1450" s="37"/>
      <c r="AW1450" s="37"/>
      <c r="AX1450" s="37"/>
      <c r="AY1450" s="37"/>
      <c r="AZ1450" s="37"/>
      <c r="BA1450" s="37"/>
      <c r="BB1450" s="37"/>
      <c r="BC1450" s="37"/>
      <c r="BD1450" s="37"/>
      <c r="BE1450" s="37"/>
      <c r="BF1450" s="37"/>
      <c r="BG1450" s="37"/>
      <c r="BH1450" s="37"/>
      <c r="BI1450" s="37"/>
      <c r="BJ1450" s="37"/>
      <c r="BK1450" s="37"/>
      <c r="BL1450" s="37"/>
      <c r="BM1450" s="37"/>
      <c r="BN1450" s="37"/>
      <c r="BO1450" s="37"/>
      <c r="BP1450" s="37"/>
      <c r="BQ1450" s="37"/>
      <c r="BR1450" s="37"/>
      <c r="BS1450" s="37"/>
      <c r="BT1450" s="37"/>
      <c r="BU1450" s="37"/>
      <c r="BV1450" s="37"/>
      <c r="BW1450" s="37"/>
      <c r="BX1450" s="37"/>
      <c r="BY1450" s="37"/>
      <c r="BZ1450" s="37"/>
      <c r="CA1450" s="37"/>
      <c r="CB1450" s="37"/>
      <c r="CC1450" s="37"/>
      <c r="CD1450" s="37"/>
      <c r="CE1450" s="37"/>
      <c r="CF1450" s="37"/>
      <c r="CG1450" s="37"/>
      <c r="CH1450" s="37"/>
      <c r="CI1450" s="37"/>
      <c r="CJ1450" s="37"/>
      <c r="CK1450" s="37"/>
      <c r="CL1450" s="37"/>
      <c r="CM1450" s="37"/>
      <c r="CN1450" s="37"/>
      <c r="CO1450" s="37"/>
      <c r="CP1450" s="37"/>
      <c r="CQ1450" s="37"/>
      <c r="CR1450" s="37"/>
      <c r="CS1450" s="37"/>
      <c r="CT1450" s="37"/>
      <c r="CU1450" s="37"/>
      <c r="CV1450" s="37"/>
      <c r="CW1450" s="37"/>
      <c r="CX1450" s="37"/>
      <c r="CY1450" s="37"/>
      <c r="CZ1450" s="37"/>
      <c r="DA1450" s="37"/>
      <c r="DB1450" s="37"/>
      <c r="DC1450" s="37"/>
      <c r="DD1450" s="37"/>
      <c r="DE1450" s="37"/>
      <c r="DF1450" s="37"/>
      <c r="DG1450" s="37"/>
      <c r="DH1450" s="37"/>
      <c r="DI1450" s="37"/>
      <c r="DJ1450" s="37"/>
      <c r="DK1450" s="37"/>
      <c r="DL1450" s="37"/>
      <c r="DM1450" s="37"/>
      <c r="DN1450" s="37"/>
      <c r="DO1450" s="37"/>
      <c r="DP1450" s="37"/>
      <c r="DQ1450" s="37"/>
      <c r="DR1450" s="37"/>
      <c r="DS1450" s="37"/>
      <c r="DT1450" s="37"/>
      <c r="DU1450" s="37"/>
      <c r="DV1450" s="37"/>
      <c r="DW1450" s="37"/>
      <c r="DX1450" s="37"/>
      <c r="DY1450" s="37"/>
      <c r="DZ1450" s="37"/>
      <c r="EA1450" s="37"/>
      <c r="EB1450" s="37"/>
      <c r="EC1450" s="37"/>
      <c r="ED1450" s="37"/>
      <c r="EE1450" s="37"/>
      <c r="EF1450" s="37"/>
      <c r="EG1450" s="37"/>
      <c r="EH1450" s="37"/>
      <c r="EI1450" s="37"/>
      <c r="EJ1450" s="37"/>
      <c r="EK1450" s="37"/>
      <c r="EL1450" s="37"/>
      <c r="EM1450" s="37"/>
      <c r="EN1450" s="37"/>
      <c r="EO1450" s="37"/>
      <c r="EP1450" s="37"/>
      <c r="EQ1450" s="37"/>
      <c r="ER1450" s="37"/>
      <c r="ES1450" s="37"/>
      <c r="ET1450" s="37"/>
      <c r="EU1450" s="37"/>
      <c r="EV1450" s="37"/>
      <c r="EW1450" s="37"/>
      <c r="EX1450" s="37"/>
      <c r="EY1450" s="37"/>
      <c r="EZ1450" s="37"/>
      <c r="FA1450" s="37"/>
      <c r="FB1450" s="37"/>
      <c r="FC1450" s="37"/>
      <c r="FD1450" s="37"/>
      <c r="FE1450" s="37"/>
      <c r="FF1450" s="37"/>
      <c r="FG1450" s="37"/>
      <c r="FH1450" s="37"/>
      <c r="FI1450" s="37"/>
      <c r="FJ1450" s="37"/>
      <c r="FK1450" s="37"/>
      <c r="FL1450" s="37"/>
      <c r="FM1450" s="37"/>
      <c r="FN1450" s="37"/>
      <c r="FO1450" s="37"/>
      <c r="FP1450" s="37"/>
      <c r="FQ1450" s="37"/>
      <c r="FR1450" s="37"/>
      <c r="FS1450" s="37"/>
      <c r="FT1450" s="37"/>
      <c r="FU1450" s="37"/>
      <c r="FV1450" s="37"/>
      <c r="FW1450" s="37"/>
      <c r="FX1450" s="37"/>
      <c r="FY1450" s="37"/>
      <c r="FZ1450" s="37"/>
      <c r="GA1450" s="37"/>
      <c r="GB1450" s="37"/>
      <c r="GC1450" s="37"/>
      <c r="GD1450" s="37"/>
      <c r="GE1450" s="37"/>
      <c r="GF1450" s="37"/>
      <c r="GG1450" s="37"/>
      <c r="GH1450" s="37"/>
      <c r="GI1450" s="37"/>
      <c r="GJ1450" s="37"/>
      <c r="GK1450" s="37"/>
      <c r="GL1450" s="37"/>
      <c r="GM1450" s="37"/>
      <c r="GN1450" s="37"/>
      <c r="GO1450" s="37"/>
      <c r="GP1450" s="37"/>
      <c r="GQ1450" s="37"/>
      <c r="GR1450" s="37"/>
      <c r="GS1450" s="37"/>
      <c r="GT1450" s="37"/>
      <c r="GU1450" s="37"/>
      <c r="GV1450" s="37"/>
      <c r="GW1450" s="37"/>
      <c r="GX1450" s="37"/>
      <c r="GY1450" s="37"/>
      <c r="GZ1450" s="37"/>
      <c r="HA1450" s="37"/>
      <c r="HB1450" s="37"/>
      <c r="HC1450" s="37"/>
      <c r="HD1450" s="37"/>
      <c r="HE1450" s="37"/>
      <c r="HF1450" s="37"/>
      <c r="HG1450" s="37"/>
      <c r="HH1450" s="37"/>
      <c r="HI1450" s="37"/>
      <c r="HJ1450" s="37"/>
      <c r="HK1450" s="37"/>
      <c r="HL1450" s="37"/>
      <c r="HM1450" s="37"/>
      <c r="HN1450" s="37"/>
      <c r="HO1450" s="37"/>
      <c r="HP1450" s="37"/>
      <c r="HQ1450" s="37"/>
      <c r="HR1450" s="37"/>
      <c r="HS1450" s="37"/>
      <c r="HT1450" s="37"/>
      <c r="HU1450" s="37"/>
    </row>
    <row r="1451" spans="1:8" s="37" customFormat="1" ht="24">
      <c r="A1451" s="474"/>
      <c r="B1451" s="30" t="s">
        <v>2692</v>
      </c>
      <c r="C1451" s="30" t="s">
        <v>3909</v>
      </c>
      <c r="D1451" s="542"/>
      <c r="E1451" s="46"/>
      <c r="F1451" s="36"/>
      <c r="G1451" s="36"/>
      <c r="H1451" s="187"/>
    </row>
    <row r="1452" spans="1:8" s="44" customFormat="1" ht="42" customHeight="1">
      <c r="A1452" s="474"/>
      <c r="B1452" s="30" t="s">
        <v>3910</v>
      </c>
      <c r="C1452" s="30" t="s">
        <v>3909</v>
      </c>
      <c r="D1452" s="542"/>
      <c r="E1452" s="46"/>
      <c r="F1452" s="36"/>
      <c r="G1452" s="36"/>
      <c r="H1452" s="187"/>
    </row>
    <row r="1453" spans="1:229" s="40" customFormat="1" ht="76.5" customHeight="1">
      <c r="A1453" s="522" t="s">
        <v>627</v>
      </c>
      <c r="B1453" s="30" t="s">
        <v>3893</v>
      </c>
      <c r="C1453" s="30" t="s">
        <v>3894</v>
      </c>
      <c r="D1453" s="542" t="s">
        <v>3907</v>
      </c>
      <c r="E1453" s="46" t="s">
        <v>3908</v>
      </c>
      <c r="F1453" s="36" t="s">
        <v>628</v>
      </c>
      <c r="G1453" s="36" t="s">
        <v>629</v>
      </c>
      <c r="H1453" s="187" t="s">
        <v>630</v>
      </c>
      <c r="I1453" s="37"/>
      <c r="J1453" s="37"/>
      <c r="K1453" s="37"/>
      <c r="L1453" s="37"/>
      <c r="M1453" s="37"/>
      <c r="N1453" s="37"/>
      <c r="O1453" s="37"/>
      <c r="P1453" s="37"/>
      <c r="Q1453" s="37"/>
      <c r="R1453" s="37"/>
      <c r="S1453" s="37"/>
      <c r="T1453" s="37"/>
      <c r="U1453" s="37"/>
      <c r="V1453" s="37"/>
      <c r="W1453" s="37"/>
      <c r="X1453" s="37"/>
      <c r="Y1453" s="37"/>
      <c r="Z1453" s="37"/>
      <c r="AA1453" s="37"/>
      <c r="AB1453" s="37"/>
      <c r="AC1453" s="37"/>
      <c r="AD1453" s="37"/>
      <c r="AE1453" s="37"/>
      <c r="AF1453" s="37"/>
      <c r="AG1453" s="37"/>
      <c r="AH1453" s="37"/>
      <c r="AI1453" s="37"/>
      <c r="AJ1453" s="37"/>
      <c r="AK1453" s="37"/>
      <c r="AL1453" s="37"/>
      <c r="AM1453" s="37"/>
      <c r="AN1453" s="37"/>
      <c r="AO1453" s="37"/>
      <c r="AP1453" s="37"/>
      <c r="AQ1453" s="37"/>
      <c r="AR1453" s="37"/>
      <c r="AS1453" s="37"/>
      <c r="AT1453" s="37"/>
      <c r="AU1453" s="37"/>
      <c r="AV1453" s="37"/>
      <c r="AW1453" s="37"/>
      <c r="AX1453" s="37"/>
      <c r="AY1453" s="37"/>
      <c r="AZ1453" s="37"/>
      <c r="BA1453" s="37"/>
      <c r="BB1453" s="37"/>
      <c r="BC1453" s="37"/>
      <c r="BD1453" s="37"/>
      <c r="BE1453" s="37"/>
      <c r="BF1453" s="37"/>
      <c r="BG1453" s="37"/>
      <c r="BH1453" s="37"/>
      <c r="BI1453" s="37"/>
      <c r="BJ1453" s="37"/>
      <c r="BK1453" s="37"/>
      <c r="BL1453" s="37"/>
      <c r="BM1453" s="37"/>
      <c r="BN1453" s="37"/>
      <c r="BO1453" s="37"/>
      <c r="BP1453" s="37"/>
      <c r="BQ1453" s="37"/>
      <c r="BR1453" s="37"/>
      <c r="BS1453" s="37"/>
      <c r="BT1453" s="37"/>
      <c r="BU1453" s="37"/>
      <c r="BV1453" s="37"/>
      <c r="BW1453" s="37"/>
      <c r="BX1453" s="37"/>
      <c r="BY1453" s="37"/>
      <c r="BZ1453" s="37"/>
      <c r="CA1453" s="37"/>
      <c r="CB1453" s="37"/>
      <c r="CC1453" s="37"/>
      <c r="CD1453" s="37"/>
      <c r="CE1453" s="37"/>
      <c r="CF1453" s="37"/>
      <c r="CG1453" s="37"/>
      <c r="CH1453" s="37"/>
      <c r="CI1453" s="37"/>
      <c r="CJ1453" s="37"/>
      <c r="CK1453" s="37"/>
      <c r="CL1453" s="37"/>
      <c r="CM1453" s="37"/>
      <c r="CN1453" s="37"/>
      <c r="CO1453" s="37"/>
      <c r="CP1453" s="37"/>
      <c r="CQ1453" s="37"/>
      <c r="CR1453" s="37"/>
      <c r="CS1453" s="37"/>
      <c r="CT1453" s="37"/>
      <c r="CU1453" s="37"/>
      <c r="CV1453" s="37"/>
      <c r="CW1453" s="37"/>
      <c r="CX1453" s="37"/>
      <c r="CY1453" s="37"/>
      <c r="CZ1453" s="37"/>
      <c r="DA1453" s="37"/>
      <c r="DB1453" s="37"/>
      <c r="DC1453" s="37"/>
      <c r="DD1453" s="37"/>
      <c r="DE1453" s="37"/>
      <c r="DF1453" s="37"/>
      <c r="DG1453" s="37"/>
      <c r="DH1453" s="37"/>
      <c r="DI1453" s="37"/>
      <c r="DJ1453" s="37"/>
      <c r="DK1453" s="37"/>
      <c r="DL1453" s="37"/>
      <c r="DM1453" s="37"/>
      <c r="DN1453" s="37"/>
      <c r="DO1453" s="37"/>
      <c r="DP1453" s="37"/>
      <c r="DQ1453" s="37"/>
      <c r="DR1453" s="37"/>
      <c r="DS1453" s="37"/>
      <c r="DT1453" s="37"/>
      <c r="DU1453" s="37"/>
      <c r="DV1453" s="37"/>
      <c r="DW1453" s="37"/>
      <c r="DX1453" s="37"/>
      <c r="DY1453" s="37"/>
      <c r="DZ1453" s="37"/>
      <c r="EA1453" s="37"/>
      <c r="EB1453" s="37"/>
      <c r="EC1453" s="37"/>
      <c r="ED1453" s="37"/>
      <c r="EE1453" s="37"/>
      <c r="EF1453" s="37"/>
      <c r="EG1453" s="37"/>
      <c r="EH1453" s="37"/>
      <c r="EI1453" s="37"/>
      <c r="EJ1453" s="37"/>
      <c r="EK1453" s="37"/>
      <c r="EL1453" s="37"/>
      <c r="EM1453" s="37"/>
      <c r="EN1453" s="37"/>
      <c r="EO1453" s="37"/>
      <c r="EP1453" s="37"/>
      <c r="EQ1453" s="37"/>
      <c r="ER1453" s="37"/>
      <c r="ES1453" s="37"/>
      <c r="ET1453" s="37"/>
      <c r="EU1453" s="37"/>
      <c r="EV1453" s="37"/>
      <c r="EW1453" s="37"/>
      <c r="EX1453" s="37"/>
      <c r="EY1453" s="37"/>
      <c r="EZ1453" s="37"/>
      <c r="FA1453" s="37"/>
      <c r="FB1453" s="37"/>
      <c r="FC1453" s="37"/>
      <c r="FD1453" s="37"/>
      <c r="FE1453" s="37"/>
      <c r="FF1453" s="37"/>
      <c r="FG1453" s="37"/>
      <c r="FH1453" s="37"/>
      <c r="FI1453" s="37"/>
      <c r="FJ1453" s="37"/>
      <c r="FK1453" s="37"/>
      <c r="FL1453" s="37"/>
      <c r="FM1453" s="37"/>
      <c r="FN1453" s="37"/>
      <c r="FO1453" s="37"/>
      <c r="FP1453" s="37"/>
      <c r="FQ1453" s="37"/>
      <c r="FR1453" s="37"/>
      <c r="FS1453" s="37"/>
      <c r="FT1453" s="37"/>
      <c r="FU1453" s="37"/>
      <c r="FV1453" s="37"/>
      <c r="FW1453" s="37"/>
      <c r="FX1453" s="37"/>
      <c r="FY1453" s="37"/>
      <c r="FZ1453" s="37"/>
      <c r="GA1453" s="37"/>
      <c r="GB1453" s="37"/>
      <c r="GC1453" s="37"/>
      <c r="GD1453" s="37"/>
      <c r="GE1453" s="37"/>
      <c r="GF1453" s="37"/>
      <c r="GG1453" s="37"/>
      <c r="GH1453" s="37"/>
      <c r="GI1453" s="37"/>
      <c r="GJ1453" s="37"/>
      <c r="GK1453" s="37"/>
      <c r="GL1453" s="37"/>
      <c r="GM1453" s="37"/>
      <c r="GN1453" s="37"/>
      <c r="GO1453" s="37"/>
      <c r="GP1453" s="37"/>
      <c r="GQ1453" s="37"/>
      <c r="GR1453" s="37"/>
      <c r="GS1453" s="37"/>
      <c r="GT1453" s="37"/>
      <c r="GU1453" s="37"/>
      <c r="GV1453" s="37"/>
      <c r="GW1453" s="37"/>
      <c r="GX1453" s="37"/>
      <c r="GY1453" s="37"/>
      <c r="GZ1453" s="37"/>
      <c r="HA1453" s="37"/>
      <c r="HB1453" s="37"/>
      <c r="HC1453" s="37"/>
      <c r="HD1453" s="37"/>
      <c r="HE1453" s="37"/>
      <c r="HF1453" s="37"/>
      <c r="HG1453" s="37"/>
      <c r="HH1453" s="37"/>
      <c r="HI1453" s="37"/>
      <c r="HJ1453" s="37"/>
      <c r="HK1453" s="37"/>
      <c r="HL1453" s="37"/>
      <c r="HM1453" s="37"/>
      <c r="HN1453" s="37"/>
      <c r="HO1453" s="37"/>
      <c r="HP1453" s="37"/>
      <c r="HQ1453" s="37"/>
      <c r="HR1453" s="37"/>
      <c r="HS1453" s="37"/>
      <c r="HT1453" s="37"/>
      <c r="HU1453" s="37"/>
    </row>
    <row r="1454" spans="1:8" s="37" customFormat="1" ht="36.75" customHeight="1">
      <c r="A1454" s="474"/>
      <c r="B1454" s="30" t="s">
        <v>2692</v>
      </c>
      <c r="C1454" s="30" t="s">
        <v>3909</v>
      </c>
      <c r="D1454" s="542"/>
      <c r="E1454" s="46"/>
      <c r="F1454" s="36"/>
      <c r="G1454" s="36"/>
      <c r="H1454" s="187"/>
    </row>
    <row r="1455" spans="1:8" s="44" customFormat="1" ht="51" customHeight="1">
      <c r="A1455" s="474"/>
      <c r="B1455" s="30" t="s">
        <v>3910</v>
      </c>
      <c r="C1455" s="30" t="s">
        <v>3909</v>
      </c>
      <c r="D1455" s="542"/>
      <c r="E1455" s="46"/>
      <c r="F1455" s="36"/>
      <c r="G1455" s="36"/>
      <c r="H1455" s="187"/>
    </row>
    <row r="1456" spans="1:8" s="58" customFormat="1" ht="39.75" customHeight="1">
      <c r="A1456" s="26" t="s">
        <v>631</v>
      </c>
      <c r="B1456" s="30" t="s">
        <v>3876</v>
      </c>
      <c r="C1456" s="30" t="s">
        <v>3911</v>
      </c>
      <c r="D1456" s="46" t="s">
        <v>3912</v>
      </c>
      <c r="E1456" s="46" t="s">
        <v>3913</v>
      </c>
      <c r="F1456" s="36" t="s">
        <v>1119</v>
      </c>
      <c r="G1456" s="36" t="s">
        <v>632</v>
      </c>
      <c r="H1456" s="1">
        <v>2007.12</v>
      </c>
    </row>
    <row r="1457" spans="1:8" s="58" customFormat="1" ht="12">
      <c r="A1457" s="428" t="s">
        <v>3914</v>
      </c>
      <c r="B1457" s="46" t="s">
        <v>3915</v>
      </c>
      <c r="C1457" s="469" t="s">
        <v>3872</v>
      </c>
      <c r="D1457" s="523" t="s">
        <v>3916</v>
      </c>
      <c r="E1457" s="46" t="s">
        <v>2730</v>
      </c>
      <c r="F1457" s="36"/>
      <c r="G1457" s="524" t="s">
        <v>633</v>
      </c>
      <c r="H1457" s="194">
        <v>2008.3</v>
      </c>
    </row>
    <row r="1458" spans="1:8" s="58" customFormat="1" ht="12">
      <c r="A1458" s="428"/>
      <c r="B1458" s="46" t="s">
        <v>3906</v>
      </c>
      <c r="C1458" s="469"/>
      <c r="D1458" s="523"/>
      <c r="E1458" s="46"/>
      <c r="F1458" s="36"/>
      <c r="G1458" s="524"/>
      <c r="H1458" s="1"/>
    </row>
    <row r="1459" spans="1:8" s="58" customFormat="1" ht="30.75" customHeight="1">
      <c r="A1459" s="259"/>
      <c r="B1459" s="36"/>
      <c r="C1459" s="469"/>
      <c r="D1459" s="523"/>
      <c r="E1459" s="46"/>
      <c r="F1459" s="36"/>
      <c r="G1459" s="36"/>
      <c r="H1459" s="1"/>
    </row>
    <row r="1460" spans="1:8" s="58" customFormat="1" ht="12">
      <c r="A1460" s="522" t="s">
        <v>3917</v>
      </c>
      <c r="B1460" s="30" t="s">
        <v>3915</v>
      </c>
      <c r="C1460" s="469" t="s">
        <v>3872</v>
      </c>
      <c r="D1460" s="523" t="s">
        <v>3916</v>
      </c>
      <c r="E1460" s="46" t="s">
        <v>2730</v>
      </c>
      <c r="F1460" s="36"/>
      <c r="G1460" s="524" t="s">
        <v>634</v>
      </c>
      <c r="H1460" s="1">
        <v>2008.3</v>
      </c>
    </row>
    <row r="1461" spans="1:8" s="58" customFormat="1" ht="12">
      <c r="A1461" s="522"/>
      <c r="B1461" s="30" t="s">
        <v>3906</v>
      </c>
      <c r="C1461" s="469"/>
      <c r="D1461" s="523"/>
      <c r="E1461" s="46"/>
      <c r="F1461" s="36"/>
      <c r="G1461" s="524"/>
      <c r="H1461" s="1"/>
    </row>
    <row r="1462" spans="1:8" s="58" customFormat="1" ht="25.5" customHeight="1">
      <c r="A1462" s="3"/>
      <c r="B1462" s="30"/>
      <c r="C1462" s="469"/>
      <c r="D1462" s="523"/>
      <c r="E1462" s="46"/>
      <c r="F1462" s="36"/>
      <c r="G1462" s="36"/>
      <c r="H1462" s="1"/>
    </row>
    <row r="1463" spans="1:8" s="58" customFormat="1" ht="29.25" customHeight="1">
      <c r="A1463" s="522" t="s">
        <v>635</v>
      </c>
      <c r="B1463" s="30" t="s">
        <v>3893</v>
      </c>
      <c r="C1463" s="30" t="s">
        <v>3894</v>
      </c>
      <c r="D1463" s="542" t="s">
        <v>3907</v>
      </c>
      <c r="E1463" s="46" t="s">
        <v>3908</v>
      </c>
      <c r="F1463" s="36" t="s">
        <v>636</v>
      </c>
      <c r="G1463" s="36" t="s">
        <v>637</v>
      </c>
      <c r="H1463" s="187" t="s">
        <v>638</v>
      </c>
    </row>
    <row r="1464" spans="1:8" s="58" customFormat="1" ht="24">
      <c r="A1464" s="474"/>
      <c r="B1464" s="30" t="s">
        <v>2692</v>
      </c>
      <c r="C1464" s="30" t="s">
        <v>3909</v>
      </c>
      <c r="D1464" s="542"/>
      <c r="E1464" s="46"/>
      <c r="F1464" s="36"/>
      <c r="G1464" s="36"/>
      <c r="H1464" s="187"/>
    </row>
    <row r="1465" spans="1:8" s="58" customFormat="1" ht="49.5" customHeight="1">
      <c r="A1465" s="474"/>
      <c r="B1465" s="30" t="s">
        <v>3910</v>
      </c>
      <c r="C1465" s="30" t="s">
        <v>3909</v>
      </c>
      <c r="D1465" s="542"/>
      <c r="E1465" s="46"/>
      <c r="F1465" s="36"/>
      <c r="G1465" s="36"/>
      <c r="H1465" s="187"/>
    </row>
    <row r="1466" spans="1:8" s="58" customFormat="1" ht="24">
      <c r="A1466" s="522" t="s">
        <v>639</v>
      </c>
      <c r="B1466" s="30" t="s">
        <v>3893</v>
      </c>
      <c r="C1466" s="30" t="s">
        <v>3894</v>
      </c>
      <c r="D1466" s="542" t="s">
        <v>3907</v>
      </c>
      <c r="E1466" s="46" t="s">
        <v>3908</v>
      </c>
      <c r="F1466" s="36" t="s">
        <v>640</v>
      </c>
      <c r="G1466" s="36" t="s">
        <v>641</v>
      </c>
      <c r="H1466" s="187" t="s">
        <v>642</v>
      </c>
    </row>
    <row r="1467" spans="1:8" s="58" customFormat="1" ht="24">
      <c r="A1467" s="474"/>
      <c r="B1467" s="30" t="s">
        <v>2692</v>
      </c>
      <c r="C1467" s="30" t="s">
        <v>3909</v>
      </c>
      <c r="D1467" s="542"/>
      <c r="E1467" s="46"/>
      <c r="F1467" s="36"/>
      <c r="G1467" s="36"/>
      <c r="H1467" s="187"/>
    </row>
    <row r="1468" spans="1:8" s="58" customFormat="1" ht="41.25" customHeight="1">
      <c r="A1468" s="474"/>
      <c r="B1468" s="30" t="s">
        <v>3910</v>
      </c>
      <c r="C1468" s="30" t="s">
        <v>3909</v>
      </c>
      <c r="D1468" s="542"/>
      <c r="E1468" s="46"/>
      <c r="F1468" s="36"/>
      <c r="G1468" s="36"/>
      <c r="H1468" s="187"/>
    </row>
    <row r="1469" spans="1:8" s="58" customFormat="1" ht="24">
      <c r="A1469" s="522" t="s">
        <v>643</v>
      </c>
      <c r="B1469" s="30" t="s">
        <v>3893</v>
      </c>
      <c r="C1469" s="30" t="s">
        <v>3894</v>
      </c>
      <c r="D1469" s="542" t="s">
        <v>3907</v>
      </c>
      <c r="E1469" s="46" t="s">
        <v>3908</v>
      </c>
      <c r="F1469" s="36" t="s">
        <v>644</v>
      </c>
      <c r="G1469" s="36" t="s">
        <v>645</v>
      </c>
      <c r="H1469" s="187" t="s">
        <v>646</v>
      </c>
    </row>
    <row r="1470" spans="1:8" s="58" customFormat="1" ht="24">
      <c r="A1470" s="474"/>
      <c r="B1470" s="30" t="s">
        <v>2692</v>
      </c>
      <c r="C1470" s="30" t="s">
        <v>3909</v>
      </c>
      <c r="D1470" s="542"/>
      <c r="E1470" s="46"/>
      <c r="F1470" s="36"/>
      <c r="G1470" s="36"/>
      <c r="H1470" s="187"/>
    </row>
    <row r="1471" spans="1:8" s="58" customFormat="1" ht="42" customHeight="1">
      <c r="A1471" s="276"/>
      <c r="B1471" s="31" t="s">
        <v>3910</v>
      </c>
      <c r="C1471" s="31" t="s">
        <v>3909</v>
      </c>
      <c r="D1471" s="240"/>
      <c r="E1471" s="87"/>
      <c r="F1471" s="43"/>
      <c r="G1471" s="43"/>
      <c r="H1471" s="188"/>
    </row>
    <row r="1472" spans="1:8" s="58" customFormat="1" ht="12">
      <c r="A1472" s="40"/>
      <c r="B1472" s="40"/>
      <c r="C1472" s="40"/>
      <c r="D1472" s="206"/>
      <c r="E1472" s="206"/>
      <c r="F1472" s="219"/>
      <c r="G1472" s="382"/>
      <c r="H1472" s="206"/>
    </row>
    <row r="1473" spans="2:7" ht="12">
      <c r="B1473" s="3"/>
      <c r="C1473" s="3"/>
      <c r="D1473" s="1"/>
      <c r="E1473" s="1"/>
      <c r="F1473" s="4"/>
      <c r="G1473" s="4"/>
    </row>
    <row r="1474" spans="2:7" ht="12">
      <c r="B1474" s="3"/>
      <c r="C1474" s="3"/>
      <c r="D1474" s="1"/>
      <c r="E1474" s="1"/>
      <c r="F1474" s="4"/>
      <c r="G1474" s="4"/>
    </row>
    <row r="1475" spans="1:8" s="12" customFormat="1" ht="41.25" hidden="1">
      <c r="A1475" s="9" t="s">
        <v>647</v>
      </c>
      <c r="B1475" s="10"/>
      <c r="C1475" s="10"/>
      <c r="D1475" s="344"/>
      <c r="E1475" s="344"/>
      <c r="F1475" s="10"/>
      <c r="G1475" s="10"/>
      <c r="H1475" s="11"/>
    </row>
    <row r="1476" spans="2:8" ht="12">
      <c r="B1476" s="4"/>
      <c r="C1476" s="4"/>
      <c r="D1476" s="1"/>
      <c r="E1476" s="1"/>
      <c r="F1476" s="4"/>
      <c r="G1476" s="4"/>
      <c r="H1476" s="7"/>
    </row>
    <row r="1477" spans="1:8" s="58" customFormat="1" ht="13.5" thickBot="1">
      <c r="A1477" s="37" t="str">
        <f>A1475&amp;"海洋環境研究室"</f>
        <v>沿岸海洋研究部 海洋環境研究室</v>
      </c>
      <c r="B1477" s="37"/>
      <c r="C1477" s="37"/>
      <c r="D1477" s="65"/>
      <c r="E1477" s="65"/>
      <c r="F1477" s="177"/>
      <c r="G1477" s="379"/>
      <c r="H1477" s="65"/>
    </row>
    <row r="1478" spans="1:8" s="58" customFormat="1" ht="13.5" thickTop="1">
      <c r="A1478" s="199" t="s">
        <v>3060</v>
      </c>
      <c r="B1478" s="200" t="s">
        <v>3061</v>
      </c>
      <c r="C1478" s="200" t="s">
        <v>3067</v>
      </c>
      <c r="D1478" s="200" t="s">
        <v>3062</v>
      </c>
      <c r="E1478" s="200" t="s">
        <v>3063</v>
      </c>
      <c r="F1478" s="200" t="s">
        <v>3064</v>
      </c>
      <c r="G1478" s="201" t="s">
        <v>3065</v>
      </c>
      <c r="H1478" s="207" t="s">
        <v>3066</v>
      </c>
    </row>
    <row r="1479" spans="1:8" s="264" customFormat="1" ht="44.25" customHeight="1">
      <c r="A1479" s="505" t="s">
        <v>648</v>
      </c>
      <c r="B1479" s="92" t="s">
        <v>649</v>
      </c>
      <c r="C1479" s="106" t="s">
        <v>3047</v>
      </c>
      <c r="D1479" s="73" t="s">
        <v>650</v>
      </c>
      <c r="E1479" s="147" t="s">
        <v>651</v>
      </c>
      <c r="F1479" s="260">
        <v>4</v>
      </c>
      <c r="G1479" s="261" t="s">
        <v>2337</v>
      </c>
      <c r="H1479" s="262">
        <v>2007.4</v>
      </c>
    </row>
    <row r="1480" spans="1:8" s="264" customFormat="1" ht="69.75" customHeight="1">
      <c r="A1480" s="504"/>
      <c r="B1480" s="48" t="s">
        <v>652</v>
      </c>
      <c r="C1480" s="25" t="s">
        <v>3048</v>
      </c>
      <c r="D1480" s="74"/>
      <c r="E1480" s="74"/>
      <c r="F1480" s="417"/>
      <c r="G1480" s="396"/>
      <c r="H1480" s="269"/>
    </row>
    <row r="1481" spans="1:8" s="264" customFormat="1" ht="78.75" customHeight="1">
      <c r="A1481" s="48" t="s">
        <v>653</v>
      </c>
      <c r="B1481" s="25" t="s">
        <v>654</v>
      </c>
      <c r="C1481" s="108" t="s">
        <v>3049</v>
      </c>
      <c r="D1481" s="74" t="s">
        <v>3051</v>
      </c>
      <c r="E1481" s="74" t="s">
        <v>3050</v>
      </c>
      <c r="F1481" s="417"/>
      <c r="G1481" s="396" t="s">
        <v>655</v>
      </c>
      <c r="H1481" s="269">
        <v>2007.6</v>
      </c>
    </row>
    <row r="1482" spans="1:8" s="264" customFormat="1" ht="54" customHeight="1">
      <c r="A1482" s="48" t="s">
        <v>3052</v>
      </c>
      <c r="B1482" s="25" t="s">
        <v>3053</v>
      </c>
      <c r="C1482" s="108" t="s">
        <v>3049</v>
      </c>
      <c r="D1482" s="134" t="s">
        <v>1348</v>
      </c>
      <c r="E1482" s="74" t="s">
        <v>3054</v>
      </c>
      <c r="F1482" s="417"/>
      <c r="G1482" s="396" t="s">
        <v>2336</v>
      </c>
      <c r="H1482" s="269">
        <v>2007.6</v>
      </c>
    </row>
    <row r="1483" spans="1:8" s="264" customFormat="1" ht="62.25" customHeight="1">
      <c r="A1483" s="500" t="s">
        <v>1349</v>
      </c>
      <c r="B1483" s="25" t="s">
        <v>656</v>
      </c>
      <c r="C1483" s="25" t="s">
        <v>1350</v>
      </c>
      <c r="D1483" s="74" t="s">
        <v>1352</v>
      </c>
      <c r="E1483" s="74" t="s">
        <v>1351</v>
      </c>
      <c r="F1483" s="396">
        <v>2007</v>
      </c>
      <c r="G1483" s="396"/>
      <c r="H1483" s="269">
        <v>2007.6</v>
      </c>
    </row>
    <row r="1484" spans="1:8" s="264" customFormat="1" ht="58.5" customHeight="1">
      <c r="A1484" s="500"/>
      <c r="B1484" s="25" t="s">
        <v>1353</v>
      </c>
      <c r="C1484" s="109" t="s">
        <v>3049</v>
      </c>
      <c r="D1484" s="74"/>
      <c r="E1484" s="74"/>
      <c r="F1484" s="396"/>
      <c r="G1484" s="396"/>
      <c r="H1484" s="269"/>
    </row>
    <row r="1485" spans="1:8" s="264" customFormat="1" ht="46.5" customHeight="1">
      <c r="A1485" s="48" t="s">
        <v>1354</v>
      </c>
      <c r="B1485" s="25" t="s">
        <v>1353</v>
      </c>
      <c r="C1485" s="108" t="s">
        <v>3049</v>
      </c>
      <c r="D1485" s="134" t="s">
        <v>1352</v>
      </c>
      <c r="E1485" s="74" t="s">
        <v>1351</v>
      </c>
      <c r="F1485" s="417">
        <v>2007</v>
      </c>
      <c r="G1485" s="396"/>
      <c r="H1485" s="269">
        <v>2007.6</v>
      </c>
    </row>
    <row r="1486" spans="1:8" s="264" customFormat="1" ht="43.5" customHeight="1">
      <c r="A1486" s="500" t="s">
        <v>1355</v>
      </c>
      <c r="B1486" s="25" t="s">
        <v>1392</v>
      </c>
      <c r="C1486" s="109" t="s">
        <v>3049</v>
      </c>
      <c r="D1486" s="74" t="s">
        <v>1352</v>
      </c>
      <c r="E1486" s="74" t="s">
        <v>1351</v>
      </c>
      <c r="F1486" s="396">
        <v>2007</v>
      </c>
      <c r="G1486" s="396"/>
      <c r="H1486" s="269">
        <v>2007.6</v>
      </c>
    </row>
    <row r="1487" spans="1:8" s="264" customFormat="1" ht="39.75" customHeight="1">
      <c r="A1487" s="500"/>
      <c r="B1487" s="25" t="s">
        <v>1356</v>
      </c>
      <c r="C1487" s="25" t="s">
        <v>1357</v>
      </c>
      <c r="D1487" s="74"/>
      <c r="E1487" s="74"/>
      <c r="F1487" s="396"/>
      <c r="G1487" s="396"/>
      <c r="H1487" s="269"/>
    </row>
    <row r="1488" spans="1:8" s="264" customFormat="1" ht="39.75" customHeight="1">
      <c r="A1488" s="500" t="s">
        <v>1358</v>
      </c>
      <c r="B1488" s="25" t="s">
        <v>3053</v>
      </c>
      <c r="C1488" s="109" t="s">
        <v>3049</v>
      </c>
      <c r="D1488" s="265" t="s">
        <v>1359</v>
      </c>
      <c r="E1488" s="265" t="s">
        <v>2723</v>
      </c>
      <c r="F1488" s="396">
        <v>23</v>
      </c>
      <c r="G1488" s="396" t="s">
        <v>2335</v>
      </c>
      <c r="H1488" s="269">
        <v>2007.7</v>
      </c>
    </row>
    <row r="1489" spans="1:8" s="264" customFormat="1" ht="12">
      <c r="A1489" s="500"/>
      <c r="B1489" s="25" t="s">
        <v>657</v>
      </c>
      <c r="C1489" s="109" t="s">
        <v>1360</v>
      </c>
      <c r="D1489" s="265"/>
      <c r="E1489" s="265"/>
      <c r="F1489" s="396"/>
      <c r="G1489" s="396"/>
      <c r="H1489" s="269"/>
    </row>
    <row r="1490" spans="1:8" s="264" customFormat="1" ht="57" customHeight="1">
      <c r="A1490" s="500"/>
      <c r="B1490" s="25" t="s">
        <v>1361</v>
      </c>
      <c r="C1490" s="109" t="s">
        <v>1362</v>
      </c>
      <c r="D1490" s="265"/>
      <c r="E1490" s="265"/>
      <c r="F1490" s="396"/>
      <c r="G1490" s="396"/>
      <c r="H1490" s="269"/>
    </row>
    <row r="1491" spans="1:8" s="264" customFormat="1" ht="54" customHeight="1">
      <c r="A1491" s="500" t="s">
        <v>1363</v>
      </c>
      <c r="B1491" s="25" t="s">
        <v>1364</v>
      </c>
      <c r="C1491" s="25" t="s">
        <v>1350</v>
      </c>
      <c r="D1491" s="265" t="s">
        <v>1359</v>
      </c>
      <c r="E1491" s="265" t="s">
        <v>2723</v>
      </c>
      <c r="F1491" s="396">
        <v>23</v>
      </c>
      <c r="G1491" s="396" t="s">
        <v>2333</v>
      </c>
      <c r="H1491" s="269">
        <v>2007.7</v>
      </c>
    </row>
    <row r="1492" spans="1:8" s="264" customFormat="1" ht="39.75" customHeight="1">
      <c r="A1492" s="500"/>
      <c r="B1492" s="25" t="s">
        <v>1365</v>
      </c>
      <c r="C1492" s="109" t="s">
        <v>3049</v>
      </c>
      <c r="D1492" s="265"/>
      <c r="E1492" s="265"/>
      <c r="F1492" s="396"/>
      <c r="G1492" s="396"/>
      <c r="H1492" s="269"/>
    </row>
    <row r="1493" spans="1:8" s="264" customFormat="1" ht="12">
      <c r="A1493" s="500" t="s">
        <v>1366</v>
      </c>
      <c r="B1493" s="25" t="s">
        <v>1367</v>
      </c>
      <c r="C1493" s="109" t="s">
        <v>1368</v>
      </c>
      <c r="D1493" s="265" t="s">
        <v>1359</v>
      </c>
      <c r="E1493" s="265" t="s">
        <v>2723</v>
      </c>
      <c r="F1493" s="396">
        <v>23</v>
      </c>
      <c r="G1493" s="396" t="s">
        <v>2334</v>
      </c>
      <c r="H1493" s="269">
        <v>2007.7</v>
      </c>
    </row>
    <row r="1494" spans="1:8" s="264" customFormat="1" ht="12">
      <c r="A1494" s="500"/>
      <c r="B1494" s="25" t="s">
        <v>658</v>
      </c>
      <c r="C1494" s="109" t="s">
        <v>1368</v>
      </c>
      <c r="D1494" s="265"/>
      <c r="E1494" s="265"/>
      <c r="F1494" s="396"/>
      <c r="G1494" s="396"/>
      <c r="H1494" s="269"/>
    </row>
    <row r="1495" spans="1:8" s="264" customFormat="1" ht="12">
      <c r="A1495" s="500"/>
      <c r="B1495" s="25" t="s">
        <v>659</v>
      </c>
      <c r="C1495" s="109" t="s">
        <v>1368</v>
      </c>
      <c r="D1495" s="265"/>
      <c r="E1495" s="265"/>
      <c r="F1495" s="396"/>
      <c r="G1495" s="396"/>
      <c r="H1495" s="269"/>
    </row>
    <row r="1496" spans="1:8" s="264" customFormat="1" ht="12">
      <c r="A1496" s="500"/>
      <c r="B1496" s="25" t="s">
        <v>660</v>
      </c>
      <c r="C1496" s="109" t="s">
        <v>1368</v>
      </c>
      <c r="D1496" s="265"/>
      <c r="E1496" s="265"/>
      <c r="F1496" s="396"/>
      <c r="G1496" s="396"/>
      <c r="H1496" s="269"/>
    </row>
    <row r="1497" spans="1:8" s="264" customFormat="1" ht="36">
      <c r="A1497" s="500"/>
      <c r="B1497" s="25" t="s">
        <v>661</v>
      </c>
      <c r="C1497" s="109" t="s">
        <v>3049</v>
      </c>
      <c r="D1497" s="265"/>
      <c r="E1497" s="265"/>
      <c r="F1497" s="396"/>
      <c r="G1497" s="396"/>
      <c r="H1497" s="269"/>
    </row>
    <row r="1498" spans="1:8" s="264" customFormat="1" ht="29.25" customHeight="1">
      <c r="A1498" s="500"/>
      <c r="B1498" s="25" t="s">
        <v>662</v>
      </c>
      <c r="C1498" s="109" t="s">
        <v>1368</v>
      </c>
      <c r="D1498" s="265"/>
      <c r="E1498" s="265"/>
      <c r="F1498" s="396"/>
      <c r="G1498" s="396"/>
      <c r="H1498" s="269"/>
    </row>
    <row r="1499" spans="1:8" s="264" customFormat="1" ht="12">
      <c r="A1499" s="500" t="s">
        <v>1369</v>
      </c>
      <c r="B1499" s="25" t="s">
        <v>1370</v>
      </c>
      <c r="C1499" s="109" t="s">
        <v>1371</v>
      </c>
      <c r="D1499" s="265" t="s">
        <v>1359</v>
      </c>
      <c r="E1499" s="265" t="s">
        <v>2723</v>
      </c>
      <c r="F1499" s="396">
        <v>23</v>
      </c>
      <c r="G1499" s="396" t="s">
        <v>2332</v>
      </c>
      <c r="H1499" s="269">
        <v>2007.7</v>
      </c>
    </row>
    <row r="1500" spans="1:8" s="264" customFormat="1" ht="12">
      <c r="A1500" s="500"/>
      <c r="B1500" s="25" t="s">
        <v>663</v>
      </c>
      <c r="C1500" s="109" t="s">
        <v>1372</v>
      </c>
      <c r="D1500" s="265"/>
      <c r="E1500" s="265"/>
      <c r="F1500" s="396"/>
      <c r="G1500" s="396"/>
      <c r="H1500" s="269"/>
    </row>
    <row r="1501" spans="1:8" s="264" customFormat="1" ht="12">
      <c r="A1501" s="500"/>
      <c r="B1501" s="25" t="s">
        <v>664</v>
      </c>
      <c r="C1501" s="109" t="s">
        <v>1373</v>
      </c>
      <c r="D1501" s="265"/>
      <c r="E1501" s="265"/>
      <c r="F1501" s="396"/>
      <c r="G1501" s="396"/>
      <c r="H1501" s="269"/>
    </row>
    <row r="1502" spans="1:8" s="264" customFormat="1" ht="12">
      <c r="A1502" s="500"/>
      <c r="B1502" s="25" t="s">
        <v>665</v>
      </c>
      <c r="C1502" s="109" t="s">
        <v>1374</v>
      </c>
      <c r="D1502" s="265"/>
      <c r="E1502" s="265"/>
      <c r="F1502" s="396"/>
      <c r="G1502" s="396"/>
      <c r="H1502" s="269"/>
    </row>
    <row r="1503" spans="1:8" s="264" customFormat="1" ht="58.5" customHeight="1">
      <c r="A1503" s="500"/>
      <c r="B1503" s="25" t="s">
        <v>1365</v>
      </c>
      <c r="C1503" s="109" t="s">
        <v>3049</v>
      </c>
      <c r="D1503" s="265"/>
      <c r="E1503" s="265"/>
      <c r="F1503" s="396"/>
      <c r="G1503" s="396"/>
      <c r="H1503" s="269"/>
    </row>
    <row r="1504" spans="1:8" s="264" customFormat="1" ht="55.5" customHeight="1">
      <c r="A1504" s="504" t="s">
        <v>1375</v>
      </c>
      <c r="B1504" s="109" t="s">
        <v>1376</v>
      </c>
      <c r="C1504" s="25" t="s">
        <v>3048</v>
      </c>
      <c r="D1504" s="265" t="s">
        <v>1359</v>
      </c>
      <c r="E1504" s="265" t="s">
        <v>2723</v>
      </c>
      <c r="F1504" s="396">
        <v>23</v>
      </c>
      <c r="G1504" s="396" t="s">
        <v>2331</v>
      </c>
      <c r="H1504" s="269">
        <v>2007.7</v>
      </c>
    </row>
    <row r="1505" spans="1:8" s="264" customFormat="1" ht="58.5" customHeight="1">
      <c r="A1505" s="504"/>
      <c r="B1505" s="138" t="s">
        <v>666</v>
      </c>
      <c r="C1505" s="138" t="s">
        <v>1377</v>
      </c>
      <c r="D1505" s="265"/>
      <c r="E1505" s="265"/>
      <c r="F1505" s="396"/>
      <c r="G1505" s="396"/>
      <c r="H1505" s="269"/>
    </row>
    <row r="1506" spans="1:8" s="264" customFormat="1" ht="56.25" customHeight="1">
      <c r="A1506" s="504"/>
      <c r="B1506" s="138" t="s">
        <v>667</v>
      </c>
      <c r="C1506" s="109" t="s">
        <v>3049</v>
      </c>
      <c r="D1506" s="265"/>
      <c r="E1506" s="265"/>
      <c r="F1506" s="396"/>
      <c r="G1506" s="396"/>
      <c r="H1506" s="269"/>
    </row>
    <row r="1507" spans="1:8" s="264" customFormat="1" ht="54.75" customHeight="1">
      <c r="A1507" s="504" t="s">
        <v>1378</v>
      </c>
      <c r="B1507" s="109" t="s">
        <v>1379</v>
      </c>
      <c r="C1507" s="138" t="s">
        <v>1377</v>
      </c>
      <c r="D1507" s="265" t="s">
        <v>1359</v>
      </c>
      <c r="E1507" s="265" t="s">
        <v>2723</v>
      </c>
      <c r="F1507" s="396">
        <v>23</v>
      </c>
      <c r="G1507" s="396" t="s">
        <v>2330</v>
      </c>
      <c r="H1507" s="269">
        <v>2007.7</v>
      </c>
    </row>
    <row r="1508" spans="1:8" s="264" customFormat="1" ht="57.75" customHeight="1">
      <c r="A1508" s="504"/>
      <c r="B1508" s="138" t="s">
        <v>668</v>
      </c>
      <c r="C1508" s="138" t="s">
        <v>1377</v>
      </c>
      <c r="D1508" s="265"/>
      <c r="E1508" s="265"/>
      <c r="F1508" s="396"/>
      <c r="G1508" s="396"/>
      <c r="H1508" s="269"/>
    </row>
    <row r="1509" spans="1:8" s="264" customFormat="1" ht="60.75" customHeight="1">
      <c r="A1509" s="504"/>
      <c r="B1509" s="138" t="s">
        <v>1380</v>
      </c>
      <c r="C1509" s="25" t="s">
        <v>3048</v>
      </c>
      <c r="D1509" s="265"/>
      <c r="E1509" s="265"/>
      <c r="F1509" s="396"/>
      <c r="G1509" s="396"/>
      <c r="H1509" s="269"/>
    </row>
    <row r="1510" spans="1:8" s="271" customFormat="1" ht="24">
      <c r="A1510" s="169" t="s">
        <v>1381</v>
      </c>
      <c r="B1510" s="110" t="s">
        <v>1382</v>
      </c>
      <c r="C1510" s="109" t="s">
        <v>1383</v>
      </c>
      <c r="D1510" s="135" t="s">
        <v>1384</v>
      </c>
      <c r="E1510" s="274" t="s">
        <v>1293</v>
      </c>
      <c r="F1510" s="418"/>
      <c r="G1510" s="397"/>
      <c r="H1510" s="375">
        <v>2007.7</v>
      </c>
    </row>
    <row r="1511" spans="1:8" s="271" customFormat="1" ht="12">
      <c r="A1511" s="27"/>
      <c r="B1511" s="110" t="s">
        <v>1385</v>
      </c>
      <c r="C1511" s="38" t="s">
        <v>669</v>
      </c>
      <c r="D1511" s="273"/>
      <c r="E1511" s="274"/>
      <c r="F1511" s="418"/>
      <c r="G1511" s="397"/>
      <c r="H1511" s="273"/>
    </row>
    <row r="1512" spans="1:8" s="271" customFormat="1" ht="12">
      <c r="A1512" s="27"/>
      <c r="B1512" s="110" t="s">
        <v>1386</v>
      </c>
      <c r="C1512" s="38" t="s">
        <v>669</v>
      </c>
      <c r="D1512" s="273"/>
      <c r="E1512" s="274"/>
      <c r="F1512" s="418"/>
      <c r="G1512" s="397"/>
      <c r="H1512" s="273"/>
    </row>
    <row r="1513" spans="1:8" s="271" customFormat="1" ht="12">
      <c r="A1513" s="27"/>
      <c r="B1513" s="110" t="s">
        <v>1387</v>
      </c>
      <c r="C1513" s="38" t="s">
        <v>669</v>
      </c>
      <c r="D1513" s="273"/>
      <c r="E1513" s="274"/>
      <c r="F1513" s="418"/>
      <c r="G1513" s="397"/>
      <c r="H1513" s="273"/>
    </row>
    <row r="1514" spans="1:8" s="271" customFormat="1" ht="36">
      <c r="A1514" s="27"/>
      <c r="B1514" s="110" t="s">
        <v>1365</v>
      </c>
      <c r="C1514" s="38" t="s">
        <v>1388</v>
      </c>
      <c r="D1514" s="273"/>
      <c r="E1514" s="274"/>
      <c r="F1514" s="418"/>
      <c r="G1514" s="397"/>
      <c r="H1514" s="273"/>
    </row>
    <row r="1515" spans="1:8" s="271" customFormat="1" ht="31.5" customHeight="1">
      <c r="A1515" s="27"/>
      <c r="B1515" s="110" t="s">
        <v>1389</v>
      </c>
      <c r="C1515" s="109" t="s">
        <v>1383</v>
      </c>
      <c r="D1515" s="273"/>
      <c r="E1515" s="274"/>
      <c r="F1515" s="418"/>
      <c r="G1515" s="397"/>
      <c r="H1515" s="273"/>
    </row>
    <row r="1516" spans="1:8" s="271" customFormat="1" ht="39.75" customHeight="1">
      <c r="A1516" s="376" t="s">
        <v>1390</v>
      </c>
      <c r="B1516" s="42" t="s">
        <v>1365</v>
      </c>
      <c r="C1516" s="42" t="s">
        <v>1388</v>
      </c>
      <c r="D1516" s="278" t="s">
        <v>1391</v>
      </c>
      <c r="E1516" s="300" t="s">
        <v>3054</v>
      </c>
      <c r="F1516" s="402"/>
      <c r="G1516" s="402"/>
      <c r="H1516" s="377">
        <v>2007.7</v>
      </c>
    </row>
    <row r="1517" spans="1:8" s="58" customFormat="1" ht="12">
      <c r="A1517" s="40"/>
      <c r="B1517" s="40"/>
      <c r="C1517" s="40"/>
      <c r="D1517" s="206"/>
      <c r="E1517" s="206"/>
      <c r="F1517" s="219"/>
      <c r="G1517" s="382"/>
      <c r="H1517" s="206"/>
    </row>
    <row r="1518" spans="2:7" ht="12">
      <c r="B1518" s="3"/>
      <c r="C1518" s="3"/>
      <c r="D1518" s="1"/>
      <c r="E1518" s="1"/>
      <c r="F1518" s="4"/>
      <c r="G1518" s="4"/>
    </row>
    <row r="1519" spans="1:8" s="58" customFormat="1" ht="12" thickBot="1">
      <c r="A1519" s="37" t="str">
        <f>A1475&amp;"沿岸防災研究室 "</f>
        <v>沿岸海洋研究部 沿岸防災研究室 </v>
      </c>
      <c r="B1519" s="37"/>
      <c r="C1519" s="37"/>
      <c r="D1519" s="65"/>
      <c r="E1519" s="65"/>
      <c r="F1519" s="177"/>
      <c r="G1519" s="379"/>
      <c r="H1519" s="65"/>
    </row>
    <row r="1520" spans="1:8" s="58" customFormat="1" ht="12" thickTop="1">
      <c r="A1520" s="199" t="s">
        <v>3060</v>
      </c>
      <c r="B1520" s="200" t="s">
        <v>3061</v>
      </c>
      <c r="C1520" s="200" t="s">
        <v>3067</v>
      </c>
      <c r="D1520" s="200" t="s">
        <v>3062</v>
      </c>
      <c r="E1520" s="200" t="s">
        <v>3063</v>
      </c>
      <c r="F1520" s="200" t="s">
        <v>3064</v>
      </c>
      <c r="G1520" s="201" t="s">
        <v>3065</v>
      </c>
      <c r="H1520" s="207" t="s">
        <v>3066</v>
      </c>
    </row>
    <row r="1521" spans="1:8" s="264" customFormat="1" ht="42.75" customHeight="1">
      <c r="A1521" s="501" t="s">
        <v>670</v>
      </c>
      <c r="B1521" s="131" t="s">
        <v>1120</v>
      </c>
      <c r="C1521" s="111" t="s">
        <v>2935</v>
      </c>
      <c r="D1521" s="73" t="s">
        <v>671</v>
      </c>
      <c r="E1521" s="531" t="s">
        <v>672</v>
      </c>
      <c r="F1521" s="260"/>
      <c r="G1521" s="261"/>
      <c r="H1521" s="262">
        <v>2007.5</v>
      </c>
    </row>
    <row r="1522" spans="1:8" s="264" customFormat="1" ht="31.5" customHeight="1">
      <c r="A1522" s="500"/>
      <c r="B1522" s="237" t="s">
        <v>1121</v>
      </c>
      <c r="C1522" s="112" t="s">
        <v>2934</v>
      </c>
      <c r="D1522" s="265"/>
      <c r="E1522" s="532"/>
      <c r="F1522" s="417"/>
      <c r="G1522" s="396"/>
      <c r="H1522" s="269"/>
    </row>
    <row r="1523" spans="1:8" s="264" customFormat="1" ht="46.5" customHeight="1">
      <c r="A1523" s="168"/>
      <c r="B1523" s="237" t="s">
        <v>1122</v>
      </c>
      <c r="C1523" s="112" t="s">
        <v>2934</v>
      </c>
      <c r="D1523" s="267"/>
      <c r="E1523" s="265"/>
      <c r="F1523" s="417"/>
      <c r="G1523" s="396"/>
      <c r="H1523" s="269"/>
    </row>
    <row r="1524" spans="1:8" s="271" customFormat="1" ht="24">
      <c r="A1524" s="280" t="s">
        <v>2931</v>
      </c>
      <c r="B1524" s="270" t="s">
        <v>2933</v>
      </c>
      <c r="C1524" s="502" t="s">
        <v>2932</v>
      </c>
      <c r="D1524" s="181" t="s">
        <v>1384</v>
      </c>
      <c r="E1524" s="282" t="s">
        <v>2910</v>
      </c>
      <c r="F1524" s="421"/>
      <c r="G1524" s="403"/>
      <c r="H1524" s="281">
        <v>2007.7</v>
      </c>
    </row>
    <row r="1525" spans="1:8" s="271" customFormat="1" ht="12">
      <c r="A1525" s="284"/>
      <c r="B1525" s="272"/>
      <c r="C1525" s="503"/>
      <c r="D1525" s="275"/>
      <c r="E1525" s="274"/>
      <c r="F1525" s="418"/>
      <c r="G1525" s="397"/>
      <c r="H1525" s="273"/>
    </row>
    <row r="1526" spans="1:8" s="271" customFormat="1" ht="12">
      <c r="A1526" s="284"/>
      <c r="B1526" s="272"/>
      <c r="C1526" s="112"/>
      <c r="D1526" s="275"/>
      <c r="E1526" s="274"/>
      <c r="F1526" s="418"/>
      <c r="G1526" s="397"/>
      <c r="H1526" s="273"/>
    </row>
    <row r="1527" spans="1:8" s="271" customFormat="1" ht="4.5" customHeight="1">
      <c r="A1527" s="113"/>
      <c r="B1527" s="112"/>
      <c r="C1527" s="112"/>
      <c r="D1527" s="275"/>
      <c r="E1527" s="274"/>
      <c r="F1527" s="418"/>
      <c r="G1527" s="397"/>
      <c r="H1527" s="273"/>
    </row>
    <row r="1528" spans="1:8" s="271" customFormat="1" ht="12" hidden="1">
      <c r="A1528" s="285"/>
      <c r="B1528" s="283"/>
      <c r="C1528" s="286"/>
      <c r="D1528" s="279"/>
      <c r="E1528" s="274"/>
      <c r="F1528" s="418"/>
      <c r="G1528" s="397"/>
      <c r="H1528" s="273"/>
    </row>
    <row r="1529" spans="1:8" s="271" customFormat="1" ht="12">
      <c r="A1529" s="287" t="s">
        <v>2931</v>
      </c>
      <c r="B1529" s="288" t="s">
        <v>2905</v>
      </c>
      <c r="C1529" s="114"/>
      <c r="D1529" s="181" t="s">
        <v>2930</v>
      </c>
      <c r="E1529" s="359" t="s">
        <v>2910</v>
      </c>
      <c r="F1529" s="421" t="s">
        <v>673</v>
      </c>
      <c r="G1529" s="404" t="s">
        <v>2322</v>
      </c>
      <c r="H1529" s="281">
        <v>2007.7</v>
      </c>
    </row>
    <row r="1530" spans="1:8" s="271" customFormat="1" ht="36">
      <c r="A1530" s="132"/>
      <c r="B1530" s="272" t="s">
        <v>2929</v>
      </c>
      <c r="C1530" s="113" t="s">
        <v>2928</v>
      </c>
      <c r="D1530" s="175"/>
      <c r="E1530" s="360"/>
      <c r="F1530" s="418"/>
      <c r="G1530" s="405"/>
      <c r="H1530" s="273"/>
    </row>
    <row r="1531" spans="1:8" s="271" customFormat="1" ht="34.5" customHeight="1">
      <c r="A1531" s="132"/>
      <c r="B1531" s="272" t="s">
        <v>674</v>
      </c>
      <c r="C1531" s="113"/>
      <c r="D1531" s="175"/>
      <c r="E1531" s="360"/>
      <c r="F1531" s="418"/>
      <c r="G1531" s="405"/>
      <c r="H1531" s="273"/>
    </row>
    <row r="1532" spans="1:8" s="271" customFormat="1" ht="24">
      <c r="A1532" s="289" t="s">
        <v>2927</v>
      </c>
      <c r="B1532" s="288" t="s">
        <v>2905</v>
      </c>
      <c r="C1532" s="290"/>
      <c r="D1532" s="312" t="s">
        <v>2922</v>
      </c>
      <c r="E1532" s="361" t="s">
        <v>2923</v>
      </c>
      <c r="F1532" s="403"/>
      <c r="G1532" s="406" t="s">
        <v>2323</v>
      </c>
      <c r="H1532" s="281">
        <v>2007.7</v>
      </c>
    </row>
    <row r="1533" spans="1:8" s="271" customFormat="1" ht="12">
      <c r="A1533" s="291"/>
      <c r="B1533" s="292" t="s">
        <v>2909</v>
      </c>
      <c r="C1533" s="285" t="s">
        <v>2906</v>
      </c>
      <c r="D1533" s="104"/>
      <c r="E1533" s="294"/>
      <c r="F1533" s="397"/>
      <c r="G1533" s="407"/>
      <c r="H1533" s="273"/>
    </row>
    <row r="1534" spans="1:8" s="271" customFormat="1" ht="12">
      <c r="A1534" s="291"/>
      <c r="B1534" s="292" t="s">
        <v>2908</v>
      </c>
      <c r="C1534" s="285" t="s">
        <v>2906</v>
      </c>
      <c r="D1534" s="104"/>
      <c r="E1534" s="294"/>
      <c r="F1534" s="397"/>
      <c r="G1534" s="407"/>
      <c r="H1534" s="273"/>
    </row>
    <row r="1535" spans="1:8" s="271" customFormat="1" ht="30.75" customHeight="1">
      <c r="A1535" s="291"/>
      <c r="B1535" s="304" t="s">
        <v>2907</v>
      </c>
      <c r="C1535" s="306" t="s">
        <v>2906</v>
      </c>
      <c r="D1535" s="104"/>
      <c r="E1535" s="294"/>
      <c r="F1535" s="397"/>
      <c r="G1535" s="407"/>
      <c r="H1535" s="273"/>
    </row>
    <row r="1536" spans="1:8" s="271" customFormat="1" ht="54.75" customHeight="1">
      <c r="A1536" s="127" t="s">
        <v>2926</v>
      </c>
      <c r="B1536" s="112" t="s">
        <v>2925</v>
      </c>
      <c r="C1536" s="113" t="s">
        <v>2924</v>
      </c>
      <c r="D1536" s="312" t="s">
        <v>2922</v>
      </c>
      <c r="E1536" s="361" t="s">
        <v>2923</v>
      </c>
      <c r="F1536" s="403"/>
      <c r="G1536" s="406" t="s">
        <v>2324</v>
      </c>
      <c r="H1536" s="281">
        <v>2007.7</v>
      </c>
    </row>
    <row r="1537" spans="1:8" s="271" customFormat="1" ht="12">
      <c r="A1537" s="120"/>
      <c r="B1537" s="112" t="s">
        <v>2905</v>
      </c>
      <c r="C1537" s="113"/>
      <c r="D1537" s="104"/>
      <c r="E1537" s="294"/>
      <c r="F1537" s="397"/>
      <c r="G1537" s="407"/>
      <c r="H1537" s="273"/>
    </row>
    <row r="1538" spans="1:8" s="271" customFormat="1" ht="38.25" customHeight="1">
      <c r="A1538" s="120"/>
      <c r="B1538" s="112" t="s">
        <v>2921</v>
      </c>
      <c r="C1538" s="373" t="s">
        <v>2920</v>
      </c>
      <c r="D1538" s="104"/>
      <c r="E1538" s="294"/>
      <c r="F1538" s="397"/>
      <c r="G1538" s="407"/>
      <c r="H1538" s="273"/>
    </row>
    <row r="1539" spans="1:8" s="271" customFormat="1" ht="24">
      <c r="A1539" s="118" t="s">
        <v>675</v>
      </c>
      <c r="B1539" s="105" t="s">
        <v>2905</v>
      </c>
      <c r="C1539" s="117"/>
      <c r="D1539" s="111" t="s">
        <v>2918</v>
      </c>
      <c r="E1539" s="361" t="s">
        <v>2910</v>
      </c>
      <c r="F1539" s="422"/>
      <c r="G1539" s="408" t="s">
        <v>2325</v>
      </c>
      <c r="H1539" s="295">
        <v>2007.9</v>
      </c>
    </row>
    <row r="1540" spans="1:8" s="271" customFormat="1" ht="12">
      <c r="A1540" s="120"/>
      <c r="B1540" s="112" t="s">
        <v>2909</v>
      </c>
      <c r="C1540" s="113" t="s">
        <v>2906</v>
      </c>
      <c r="D1540" s="112"/>
      <c r="E1540" s="119"/>
      <c r="F1540" s="126"/>
      <c r="G1540" s="409"/>
      <c r="H1540" s="116"/>
    </row>
    <row r="1541" spans="1:8" s="271" customFormat="1" ht="12">
      <c r="A1541" s="120"/>
      <c r="B1541" s="112" t="s">
        <v>2908</v>
      </c>
      <c r="C1541" s="285" t="s">
        <v>2906</v>
      </c>
      <c r="D1541" s="112"/>
      <c r="E1541" s="119"/>
      <c r="F1541" s="126"/>
      <c r="G1541" s="409"/>
      <c r="H1541" s="116"/>
    </row>
    <row r="1542" spans="1:8" s="271" customFormat="1" ht="33" customHeight="1">
      <c r="A1542" s="120"/>
      <c r="B1542" s="112" t="s">
        <v>2907</v>
      </c>
      <c r="C1542" s="285" t="s">
        <v>2906</v>
      </c>
      <c r="D1542" s="112"/>
      <c r="E1542" s="119"/>
      <c r="F1542" s="126"/>
      <c r="G1542" s="409"/>
      <c r="H1542" s="116"/>
    </row>
    <row r="1543" spans="1:8" s="271" customFormat="1" ht="24">
      <c r="A1543" s="127" t="s">
        <v>2919</v>
      </c>
      <c r="B1543" s="111" t="s">
        <v>2905</v>
      </c>
      <c r="C1543" s="114"/>
      <c r="D1543" s="111" t="s">
        <v>2918</v>
      </c>
      <c r="E1543" s="361" t="s">
        <v>2910</v>
      </c>
      <c r="F1543" s="422"/>
      <c r="G1543" s="408" t="s">
        <v>2326</v>
      </c>
      <c r="H1543" s="295">
        <v>2007.9</v>
      </c>
    </row>
    <row r="1544" spans="1:8" s="271" customFormat="1" ht="36">
      <c r="A1544" s="120"/>
      <c r="B1544" s="112" t="s">
        <v>2917</v>
      </c>
      <c r="C1544" s="113" t="s">
        <v>2916</v>
      </c>
      <c r="D1544" s="112"/>
      <c r="E1544" s="119"/>
      <c r="F1544" s="126"/>
      <c r="G1544" s="409"/>
      <c r="H1544" s="116"/>
    </row>
    <row r="1545" spans="1:8" s="271" customFormat="1" ht="24">
      <c r="A1545" s="120"/>
      <c r="B1545" s="112" t="s">
        <v>2915</v>
      </c>
      <c r="C1545" s="113" t="s">
        <v>2913</v>
      </c>
      <c r="D1545" s="112"/>
      <c r="E1545" s="119"/>
      <c r="F1545" s="126"/>
      <c r="G1545" s="409"/>
      <c r="H1545" s="116"/>
    </row>
    <row r="1546" spans="1:8" s="271" customFormat="1" ht="46.5" customHeight="1">
      <c r="A1546" s="120"/>
      <c r="B1546" s="112" t="s">
        <v>2914</v>
      </c>
      <c r="C1546" s="113" t="s">
        <v>2913</v>
      </c>
      <c r="D1546" s="112"/>
      <c r="E1546" s="119"/>
      <c r="F1546" s="126"/>
      <c r="G1546" s="409"/>
      <c r="H1546" s="116"/>
    </row>
    <row r="1547" spans="1:8" s="271" customFormat="1" ht="36">
      <c r="A1547" s="127" t="s">
        <v>2912</v>
      </c>
      <c r="B1547" s="105" t="s">
        <v>2905</v>
      </c>
      <c r="C1547" s="117" t="s">
        <v>2911</v>
      </c>
      <c r="D1547" s="115" t="s">
        <v>676</v>
      </c>
      <c r="E1547" s="361" t="s">
        <v>2910</v>
      </c>
      <c r="F1547" s="422"/>
      <c r="G1547" s="410" t="s">
        <v>2327</v>
      </c>
      <c r="H1547" s="189">
        <v>2007.8</v>
      </c>
    </row>
    <row r="1548" spans="1:8" s="271" customFormat="1" ht="12">
      <c r="A1548" s="120"/>
      <c r="B1548" s="112" t="s">
        <v>2909</v>
      </c>
      <c r="C1548" s="285" t="s">
        <v>2906</v>
      </c>
      <c r="D1548" s="116"/>
      <c r="E1548" s="119"/>
      <c r="F1548" s="126"/>
      <c r="G1548" s="411"/>
      <c r="H1548" s="116"/>
    </row>
    <row r="1549" spans="1:8" s="271" customFormat="1" ht="12">
      <c r="A1549" s="120"/>
      <c r="B1549" s="112" t="s">
        <v>2908</v>
      </c>
      <c r="C1549" s="285" t="s">
        <v>2906</v>
      </c>
      <c r="D1549" s="116"/>
      <c r="E1549" s="119"/>
      <c r="F1549" s="126"/>
      <c r="G1549" s="411"/>
      <c r="H1549" s="116"/>
    </row>
    <row r="1550" spans="1:8" s="271" customFormat="1" ht="35.25" customHeight="1">
      <c r="A1550" s="120"/>
      <c r="B1550" s="112" t="s">
        <v>2907</v>
      </c>
      <c r="C1550" s="285" t="s">
        <v>2906</v>
      </c>
      <c r="D1550" s="116"/>
      <c r="E1550" s="119"/>
      <c r="F1550" s="126"/>
      <c r="G1550" s="411"/>
      <c r="H1550" s="116"/>
    </row>
    <row r="1551" spans="1:8" s="271" customFormat="1" ht="66.75" customHeight="1">
      <c r="A1551" s="127" t="s">
        <v>677</v>
      </c>
      <c r="B1551" s="105" t="s">
        <v>2905</v>
      </c>
      <c r="C1551" s="114"/>
      <c r="D1551" s="115" t="s">
        <v>2903</v>
      </c>
      <c r="E1551" s="122" t="s">
        <v>2904</v>
      </c>
      <c r="F1551" s="454"/>
      <c r="G1551" s="412" t="s">
        <v>2328</v>
      </c>
      <c r="H1551" s="189">
        <v>2007.8</v>
      </c>
    </row>
    <row r="1552" spans="1:8" s="132" customFormat="1" ht="68.25" customHeight="1">
      <c r="A1552" s="170" t="s">
        <v>2902</v>
      </c>
      <c r="B1552" s="123" t="s">
        <v>2321</v>
      </c>
      <c r="C1552" s="123" t="s">
        <v>2901</v>
      </c>
      <c r="D1552" s="123" t="s">
        <v>2900</v>
      </c>
      <c r="E1552" s="123" t="s">
        <v>1123</v>
      </c>
      <c r="F1552" s="125"/>
      <c r="G1552" s="129"/>
      <c r="H1552" s="171" t="s">
        <v>678</v>
      </c>
    </row>
    <row r="1553" spans="1:8" s="132" customFormat="1" ht="68.25" customHeight="1">
      <c r="A1553" s="170" t="s">
        <v>2899</v>
      </c>
      <c r="B1553" s="123" t="s">
        <v>2320</v>
      </c>
      <c r="C1553" s="123" t="s">
        <v>507</v>
      </c>
      <c r="D1553" s="123" t="s">
        <v>1410</v>
      </c>
      <c r="E1553" s="123" t="s">
        <v>1411</v>
      </c>
      <c r="F1553" s="125"/>
      <c r="G1553" s="129"/>
      <c r="H1553" s="171">
        <v>2007.11</v>
      </c>
    </row>
    <row r="1554" spans="1:8" s="132" customFormat="1" ht="68.25" customHeight="1">
      <c r="A1554" s="170" t="s">
        <v>508</v>
      </c>
      <c r="B1554" s="123" t="s">
        <v>2319</v>
      </c>
      <c r="C1554" s="123" t="s">
        <v>1409</v>
      </c>
      <c r="D1554" s="123" t="s">
        <v>1408</v>
      </c>
      <c r="E1554" s="123" t="s">
        <v>1124</v>
      </c>
      <c r="F1554" s="125"/>
      <c r="G1554" s="125"/>
      <c r="H1554" s="171">
        <v>2007.11</v>
      </c>
    </row>
    <row r="1555" spans="1:8" s="132" customFormat="1" ht="76.5" customHeight="1">
      <c r="A1555" s="170" t="s">
        <v>509</v>
      </c>
      <c r="B1555" s="123" t="s">
        <v>2318</v>
      </c>
      <c r="C1555" s="123" t="s">
        <v>1407</v>
      </c>
      <c r="D1555" s="123" t="s">
        <v>1405</v>
      </c>
      <c r="E1555" s="123" t="s">
        <v>1406</v>
      </c>
      <c r="F1555" s="125"/>
      <c r="G1555" s="125"/>
      <c r="H1555" s="171">
        <v>2007.11</v>
      </c>
    </row>
    <row r="1556" spans="1:8" s="132" customFormat="1" ht="81.75" customHeight="1">
      <c r="A1556" s="170" t="s">
        <v>1404</v>
      </c>
      <c r="B1556" s="123" t="s">
        <v>510</v>
      </c>
      <c r="C1556" s="123" t="s">
        <v>1403</v>
      </c>
      <c r="D1556" s="123" t="s">
        <v>511</v>
      </c>
      <c r="E1556" s="123" t="s">
        <v>1402</v>
      </c>
      <c r="F1556" s="125"/>
      <c r="G1556" s="125"/>
      <c r="H1556" s="171">
        <v>2007.11</v>
      </c>
    </row>
    <row r="1557" spans="1:8" s="132" customFormat="1" ht="32.25" customHeight="1">
      <c r="A1557" s="170" t="s">
        <v>512</v>
      </c>
      <c r="B1557" s="123" t="s">
        <v>513</v>
      </c>
      <c r="C1557" s="123" t="s">
        <v>1393</v>
      </c>
      <c r="D1557" s="123" t="s">
        <v>1400</v>
      </c>
      <c r="E1557" s="123" t="s">
        <v>1401</v>
      </c>
      <c r="F1557" s="125"/>
      <c r="G1557" s="125"/>
      <c r="H1557" s="171">
        <v>2007.11</v>
      </c>
    </row>
    <row r="1558" spans="1:8" s="132" customFormat="1" ht="96" customHeight="1">
      <c r="A1558" s="170" t="s">
        <v>514</v>
      </c>
      <c r="B1558" s="123" t="s">
        <v>513</v>
      </c>
      <c r="C1558" s="123" t="s">
        <v>1393</v>
      </c>
      <c r="D1558" s="123" t="s">
        <v>515</v>
      </c>
      <c r="E1558" s="123" t="s">
        <v>1399</v>
      </c>
      <c r="F1558" s="125"/>
      <c r="G1558" s="125"/>
      <c r="H1558" s="171">
        <v>2007.12</v>
      </c>
    </row>
    <row r="1559" spans="1:8" s="132" customFormat="1" ht="40.5" customHeight="1">
      <c r="A1559" s="170" t="s">
        <v>516</v>
      </c>
      <c r="B1559" s="123" t="s">
        <v>2317</v>
      </c>
      <c r="C1559" s="123" t="s">
        <v>1398</v>
      </c>
      <c r="D1559" s="123" t="s">
        <v>1397</v>
      </c>
      <c r="E1559" s="123" t="s">
        <v>3290</v>
      </c>
      <c r="F1559" s="125"/>
      <c r="G1559" s="125"/>
      <c r="H1559" s="171">
        <v>2007.12</v>
      </c>
    </row>
    <row r="1560" spans="1:8" s="132" customFormat="1" ht="33.75" customHeight="1">
      <c r="A1560" s="172" t="s">
        <v>1396</v>
      </c>
      <c r="B1560" s="140" t="s">
        <v>1395</v>
      </c>
      <c r="C1560" s="139" t="s">
        <v>1394</v>
      </c>
      <c r="D1560" s="139" t="s">
        <v>517</v>
      </c>
      <c r="E1560" s="128" t="s">
        <v>2316</v>
      </c>
      <c r="F1560" s="129" t="s">
        <v>1125</v>
      </c>
      <c r="G1560" s="141"/>
      <c r="H1560" s="190">
        <v>2008.1</v>
      </c>
    </row>
    <row r="1561" spans="1:8" s="132" customFormat="1" ht="53.25" customHeight="1">
      <c r="A1561" s="173" t="s">
        <v>518</v>
      </c>
      <c r="B1561" s="124" t="s">
        <v>510</v>
      </c>
      <c r="C1561" s="124" t="s">
        <v>1393</v>
      </c>
      <c r="D1561" s="128" t="s">
        <v>3598</v>
      </c>
      <c r="E1561" s="128" t="s">
        <v>3599</v>
      </c>
      <c r="F1561" s="129"/>
      <c r="G1561" s="129"/>
      <c r="H1561" s="191" t="s">
        <v>3600</v>
      </c>
    </row>
    <row r="1562" spans="1:8" s="58" customFormat="1" ht="12">
      <c r="A1562" s="40"/>
      <c r="B1562" s="40"/>
      <c r="C1562" s="40"/>
      <c r="D1562" s="206"/>
      <c r="E1562" s="206"/>
      <c r="F1562" s="219"/>
      <c r="G1562" s="382"/>
      <c r="H1562" s="206"/>
    </row>
    <row r="1563" spans="2:7" ht="12">
      <c r="B1563" s="3"/>
      <c r="C1563" s="3"/>
      <c r="D1563" s="1"/>
      <c r="E1563" s="1"/>
      <c r="F1563" s="4"/>
      <c r="G1563" s="4"/>
    </row>
    <row r="1564" spans="1:8" s="58" customFormat="1" ht="12" thickBot="1">
      <c r="A1564" s="37" t="str">
        <f>A1475&amp;"沿岸域システム研究室"</f>
        <v>沿岸海洋研究部 沿岸域システム研究室</v>
      </c>
      <c r="B1564" s="37"/>
      <c r="C1564" s="37"/>
      <c r="D1564" s="65"/>
      <c r="E1564" s="65"/>
      <c r="F1564" s="177"/>
      <c r="G1564" s="379"/>
      <c r="H1564" s="65"/>
    </row>
    <row r="1565" spans="1:8" s="58" customFormat="1" ht="12" thickTop="1">
      <c r="A1565" s="199" t="s">
        <v>3060</v>
      </c>
      <c r="B1565" s="200" t="s">
        <v>3061</v>
      </c>
      <c r="C1565" s="200" t="s">
        <v>3067</v>
      </c>
      <c r="D1565" s="200" t="s">
        <v>3062</v>
      </c>
      <c r="E1565" s="200" t="s">
        <v>3063</v>
      </c>
      <c r="F1565" s="200" t="s">
        <v>3064</v>
      </c>
      <c r="G1565" s="201" t="s">
        <v>3065</v>
      </c>
      <c r="H1565" s="207" t="s">
        <v>3066</v>
      </c>
    </row>
    <row r="1566" spans="1:8" s="271" customFormat="1" ht="12">
      <c r="A1566" s="280" t="s">
        <v>519</v>
      </c>
      <c r="B1566" s="280" t="s">
        <v>2958</v>
      </c>
      <c r="C1566" s="111" t="s">
        <v>2957</v>
      </c>
      <c r="D1566" s="499" t="s">
        <v>3451</v>
      </c>
      <c r="E1566" s="494" t="s">
        <v>3452</v>
      </c>
      <c r="F1566" s="421"/>
      <c r="G1566" s="403"/>
      <c r="H1566" s="281">
        <v>2007.7</v>
      </c>
    </row>
    <row r="1567" spans="1:8" s="271" customFormat="1" ht="24">
      <c r="A1567" s="284" t="s">
        <v>520</v>
      </c>
      <c r="B1567" s="284" t="s">
        <v>2954</v>
      </c>
      <c r="C1567" s="112" t="s">
        <v>2953</v>
      </c>
      <c r="D1567" s="542"/>
      <c r="E1567" s="495"/>
      <c r="F1567" s="418"/>
      <c r="G1567" s="397"/>
      <c r="H1567" s="273"/>
    </row>
    <row r="1568" spans="1:8" s="271" customFormat="1" ht="26.25" customHeight="1">
      <c r="A1568" s="284"/>
      <c r="B1568" s="284"/>
      <c r="C1568" s="112"/>
      <c r="D1568" s="542"/>
      <c r="E1568" s="495"/>
      <c r="F1568" s="418"/>
      <c r="G1568" s="397"/>
      <c r="H1568" s="273"/>
    </row>
    <row r="1569" spans="1:8" s="271" customFormat="1" ht="12">
      <c r="A1569" s="285" t="s">
        <v>521</v>
      </c>
      <c r="B1569" s="133" t="s">
        <v>2954</v>
      </c>
      <c r="C1569" s="112" t="s">
        <v>2957</v>
      </c>
      <c r="D1569" s="274" t="s">
        <v>2956</v>
      </c>
      <c r="E1569" s="274" t="s">
        <v>2910</v>
      </c>
      <c r="F1569" s="419" t="s">
        <v>2955</v>
      </c>
      <c r="G1569" s="397"/>
      <c r="H1569" s="273">
        <v>2007.7</v>
      </c>
    </row>
    <row r="1570" spans="1:8" s="271" customFormat="1" ht="42" customHeight="1">
      <c r="A1570" s="285" t="s">
        <v>522</v>
      </c>
      <c r="B1570" s="283"/>
      <c r="C1570" s="112" t="s">
        <v>2953</v>
      </c>
      <c r="D1570" s="274"/>
      <c r="E1570" s="274"/>
      <c r="F1570" s="419"/>
      <c r="G1570" s="397"/>
      <c r="H1570" s="273"/>
    </row>
    <row r="1571" spans="1:8" s="271" customFormat="1" ht="12">
      <c r="A1571" s="120" t="s">
        <v>523</v>
      </c>
      <c r="B1571" s="272" t="s">
        <v>2954</v>
      </c>
      <c r="C1571" s="113" t="s">
        <v>2957</v>
      </c>
      <c r="D1571" s="116" t="s">
        <v>524</v>
      </c>
      <c r="E1571" s="274" t="s">
        <v>2910</v>
      </c>
      <c r="F1571" s="121" t="s">
        <v>3450</v>
      </c>
      <c r="G1571" s="121"/>
      <c r="H1571" s="273">
        <v>2007.7</v>
      </c>
    </row>
    <row r="1572" spans="1:8" s="271" customFormat="1" ht="42.75" customHeight="1">
      <c r="A1572" s="120" t="s">
        <v>525</v>
      </c>
      <c r="B1572" s="292"/>
      <c r="C1572" s="113" t="s">
        <v>2953</v>
      </c>
      <c r="D1572" s="116" t="s">
        <v>526</v>
      </c>
      <c r="E1572" s="112"/>
      <c r="F1572" s="121"/>
      <c r="G1572" s="121"/>
      <c r="H1572" s="120"/>
    </row>
    <row r="1573" spans="1:8" s="271" customFormat="1" ht="111.75" customHeight="1">
      <c r="A1573" s="120" t="s">
        <v>3449</v>
      </c>
      <c r="B1573" s="272" t="s">
        <v>2954</v>
      </c>
      <c r="C1573" s="120" t="s">
        <v>2315</v>
      </c>
      <c r="D1573" s="112" t="s">
        <v>2960</v>
      </c>
      <c r="E1573" s="274" t="s">
        <v>2910</v>
      </c>
      <c r="F1573" s="420"/>
      <c r="G1573" s="126"/>
      <c r="H1573" s="273">
        <v>2007.7</v>
      </c>
    </row>
    <row r="1574" spans="1:8" s="271" customFormat="1" ht="16.5" customHeight="1">
      <c r="A1574" s="120"/>
      <c r="B1574" s="292"/>
      <c r="C1574" s="120"/>
      <c r="D1574" s="112"/>
      <c r="E1574" s="120"/>
      <c r="F1574" s="176"/>
      <c r="G1574" s="126"/>
      <c r="H1574" s="120"/>
    </row>
    <row r="1575" spans="1:8" s="271" customFormat="1" ht="34.5" customHeight="1">
      <c r="A1575" s="113" t="s">
        <v>2959</v>
      </c>
      <c r="B1575" s="133" t="s">
        <v>2958</v>
      </c>
      <c r="C1575" s="112" t="s">
        <v>2957</v>
      </c>
      <c r="D1575" s="274" t="s">
        <v>2956</v>
      </c>
      <c r="E1575" s="274" t="s">
        <v>2910</v>
      </c>
      <c r="F1575" s="419" t="s">
        <v>2955</v>
      </c>
      <c r="G1575" s="397"/>
      <c r="H1575" s="273">
        <v>2007.7</v>
      </c>
    </row>
    <row r="1576" spans="1:8" s="271" customFormat="1" ht="40.5" customHeight="1">
      <c r="A1576" s="113"/>
      <c r="B1576" s="133" t="s">
        <v>2954</v>
      </c>
      <c r="C1576" s="112" t="s">
        <v>2953</v>
      </c>
      <c r="D1576" s="274"/>
      <c r="E1576" s="274"/>
      <c r="F1576" s="419"/>
      <c r="G1576" s="397"/>
      <c r="H1576" s="273"/>
    </row>
    <row r="1577" spans="1:8" s="132" customFormat="1" ht="57.75" customHeight="1">
      <c r="A1577" s="366" t="s">
        <v>2948</v>
      </c>
      <c r="B1577" s="367" t="s">
        <v>2434</v>
      </c>
      <c r="C1577" s="367" t="s">
        <v>2435</v>
      </c>
      <c r="D1577" s="367" t="s">
        <v>2952</v>
      </c>
      <c r="E1577" s="367" t="s">
        <v>3234</v>
      </c>
      <c r="F1577" s="413"/>
      <c r="G1577" s="413"/>
      <c r="H1577" s="464" t="s">
        <v>2423</v>
      </c>
    </row>
    <row r="1578" spans="1:8" s="132" customFormat="1" ht="64.5" customHeight="1">
      <c r="A1578" s="366" t="s">
        <v>2951</v>
      </c>
      <c r="B1578" s="367" t="s">
        <v>2314</v>
      </c>
      <c r="C1578" s="367" t="s">
        <v>2943</v>
      </c>
      <c r="D1578" s="367" t="s">
        <v>2949</v>
      </c>
      <c r="E1578" s="367" t="s">
        <v>2950</v>
      </c>
      <c r="F1578" s="413"/>
      <c r="G1578" s="413"/>
      <c r="H1578" s="464" t="s">
        <v>2423</v>
      </c>
    </row>
    <row r="1579" spans="1:8" s="132" customFormat="1" ht="43.5" customHeight="1">
      <c r="A1579" s="366" t="s">
        <v>2948</v>
      </c>
      <c r="B1579" s="367" t="s">
        <v>2436</v>
      </c>
      <c r="C1579" s="367" t="s">
        <v>2437</v>
      </c>
      <c r="D1579" s="367" t="s">
        <v>2438</v>
      </c>
      <c r="E1579" s="367" t="s">
        <v>3234</v>
      </c>
      <c r="F1579" s="413">
        <v>35</v>
      </c>
      <c r="G1579" s="413" t="s">
        <v>2329</v>
      </c>
      <c r="H1579" s="464" t="s">
        <v>2423</v>
      </c>
    </row>
    <row r="1580" spans="1:8" s="132" customFormat="1" ht="54.75" customHeight="1">
      <c r="A1580" s="366" t="s">
        <v>2947</v>
      </c>
      <c r="B1580" s="367" t="s">
        <v>2314</v>
      </c>
      <c r="C1580" s="367" t="s">
        <v>2943</v>
      </c>
      <c r="D1580" s="367" t="s">
        <v>2945</v>
      </c>
      <c r="E1580" s="367" t="s">
        <v>2946</v>
      </c>
      <c r="F1580" s="413"/>
      <c r="G1580" s="413"/>
      <c r="H1580" s="374">
        <v>2007.11</v>
      </c>
    </row>
    <row r="1581" spans="1:8" s="132" customFormat="1" ht="50.25" customHeight="1">
      <c r="A1581" s="366" t="s">
        <v>2944</v>
      </c>
      <c r="B1581" s="367" t="s">
        <v>2314</v>
      </c>
      <c r="C1581" s="367" t="s">
        <v>2943</v>
      </c>
      <c r="D1581" s="274" t="s">
        <v>2439</v>
      </c>
      <c r="E1581" s="367" t="s">
        <v>2942</v>
      </c>
      <c r="F1581" s="413"/>
      <c r="G1581" s="413"/>
      <c r="H1581" s="374">
        <v>2007.12</v>
      </c>
    </row>
    <row r="1582" spans="1:8" s="132" customFormat="1" ht="75.75" customHeight="1">
      <c r="A1582" s="366" t="s">
        <v>2440</v>
      </c>
      <c r="B1582" s="38" t="s">
        <v>2313</v>
      </c>
      <c r="C1582" s="367" t="s">
        <v>2312</v>
      </c>
      <c r="D1582" s="367" t="s">
        <v>2940</v>
      </c>
      <c r="E1582" s="367" t="s">
        <v>2941</v>
      </c>
      <c r="F1582" s="413"/>
      <c r="G1582" s="236"/>
      <c r="H1582" s="374">
        <v>2007.12</v>
      </c>
    </row>
    <row r="1583" spans="1:8" s="132" customFormat="1" ht="83.25" customHeight="1">
      <c r="A1583" s="175" t="s">
        <v>2441</v>
      </c>
      <c r="B1583" s="38" t="s">
        <v>2313</v>
      </c>
      <c r="C1583" s="367" t="s">
        <v>2312</v>
      </c>
      <c r="D1583" s="104" t="s">
        <v>2938</v>
      </c>
      <c r="E1583" s="104" t="s">
        <v>2939</v>
      </c>
      <c r="F1583" s="236"/>
      <c r="G1583" s="236"/>
      <c r="H1583" s="374">
        <v>2007.12</v>
      </c>
    </row>
    <row r="1584" spans="1:8" s="132" customFormat="1" ht="56.25" customHeight="1">
      <c r="A1584" s="368" t="s">
        <v>2442</v>
      </c>
      <c r="B1584" s="369" t="s">
        <v>2937</v>
      </c>
      <c r="C1584" s="369" t="s">
        <v>2936</v>
      </c>
      <c r="D1584" s="369" t="s">
        <v>2443</v>
      </c>
      <c r="E1584" s="369" t="s">
        <v>2444</v>
      </c>
      <c r="F1584" s="414"/>
      <c r="G1584" s="414"/>
      <c r="H1584" s="372">
        <v>2007.12</v>
      </c>
    </row>
    <row r="1585" spans="1:8" s="58" customFormat="1" ht="12">
      <c r="A1585" s="40"/>
      <c r="B1585" s="40"/>
      <c r="C1585" s="40"/>
      <c r="D1585" s="206"/>
      <c r="E1585" s="206"/>
      <c r="F1585" s="219"/>
      <c r="G1585" s="382"/>
      <c r="H1585" s="206"/>
    </row>
    <row r="1586" spans="1:8" s="58" customFormat="1" ht="12">
      <c r="A1586" s="37"/>
      <c r="B1586" s="37"/>
      <c r="C1586" s="37"/>
      <c r="D1586" s="65"/>
      <c r="E1586" s="65"/>
      <c r="F1586" s="177"/>
      <c r="G1586" s="379"/>
      <c r="H1586" s="65"/>
    </row>
    <row r="1587" spans="2:7" ht="12">
      <c r="B1587" s="3"/>
      <c r="C1587" s="3"/>
      <c r="D1587" s="1"/>
      <c r="E1587" s="1"/>
      <c r="F1587" s="4"/>
      <c r="G1587" s="4"/>
    </row>
    <row r="1588" spans="1:8" s="12" customFormat="1" ht="41.25" hidden="1">
      <c r="A1588" s="9" t="s">
        <v>2445</v>
      </c>
      <c r="B1588" s="10"/>
      <c r="C1588" s="10"/>
      <c r="D1588" s="344"/>
      <c r="E1588" s="344"/>
      <c r="F1588" s="10"/>
      <c r="G1588" s="10"/>
      <c r="H1588" s="11"/>
    </row>
    <row r="1589" spans="1:8" s="6" customFormat="1" ht="12.75">
      <c r="A1589" s="5"/>
      <c r="B1589" s="13"/>
      <c r="C1589" s="13"/>
      <c r="D1589" s="347"/>
      <c r="E1589" s="347"/>
      <c r="F1589" s="13"/>
      <c r="G1589" s="13"/>
      <c r="H1589" s="14"/>
    </row>
    <row r="1590" spans="1:8" s="58" customFormat="1" ht="12.75">
      <c r="A1590" s="37"/>
      <c r="B1590" s="37"/>
      <c r="C1590" s="37"/>
      <c r="D1590" s="65"/>
      <c r="E1590" s="65"/>
      <c r="F1590" s="177"/>
      <c r="G1590" s="379"/>
      <c r="H1590" s="65"/>
    </row>
    <row r="1591" spans="1:8" s="58" customFormat="1" ht="13.5" thickBot="1">
      <c r="A1591" s="37" t="str">
        <f>A1588&amp;"港湾計画研究室 "</f>
        <v>港湾研究部 港湾計画研究室 </v>
      </c>
      <c r="B1591" s="37"/>
      <c r="C1591" s="37"/>
      <c r="D1591" s="65"/>
      <c r="E1591" s="65"/>
      <c r="F1591" s="177"/>
      <c r="G1591" s="379"/>
      <c r="H1591" s="65"/>
    </row>
    <row r="1592" spans="1:8" s="58" customFormat="1" ht="12" thickTop="1">
      <c r="A1592" s="199" t="s">
        <v>3060</v>
      </c>
      <c r="B1592" s="200" t="s">
        <v>3061</v>
      </c>
      <c r="C1592" s="200" t="s">
        <v>3067</v>
      </c>
      <c r="D1592" s="202" t="s">
        <v>3062</v>
      </c>
      <c r="E1592" s="202" t="s">
        <v>3063</v>
      </c>
      <c r="F1592" s="200" t="s">
        <v>3064</v>
      </c>
      <c r="G1592" s="201" t="s">
        <v>3065</v>
      </c>
      <c r="H1592" s="207" t="s">
        <v>3066</v>
      </c>
    </row>
    <row r="1593" spans="1:8" s="264" customFormat="1" ht="38.25" customHeight="1">
      <c r="A1593" s="296" t="s">
        <v>2446</v>
      </c>
      <c r="B1593" s="28" t="s">
        <v>3453</v>
      </c>
      <c r="C1593" s="115" t="s">
        <v>3454</v>
      </c>
      <c r="D1593" s="262" t="s">
        <v>3455</v>
      </c>
      <c r="E1593" s="262" t="s">
        <v>3454</v>
      </c>
      <c r="F1593" s="261"/>
      <c r="G1593" s="261"/>
      <c r="H1593" s="297">
        <v>2007.5</v>
      </c>
    </row>
    <row r="1594" spans="1:8" s="264" customFormat="1" ht="38.25" customHeight="1">
      <c r="A1594" s="94"/>
      <c r="B1594" s="48" t="s">
        <v>2447</v>
      </c>
      <c r="C1594" s="116" t="s">
        <v>3456</v>
      </c>
      <c r="D1594" s="269"/>
      <c r="E1594" s="269"/>
      <c r="F1594" s="396"/>
      <c r="G1594" s="396"/>
      <c r="H1594" s="298"/>
    </row>
    <row r="1595" spans="1:8" s="264" customFormat="1" ht="12">
      <c r="A1595" s="113"/>
      <c r="B1595" s="112"/>
      <c r="C1595" s="116"/>
      <c r="D1595" s="269"/>
      <c r="E1595" s="269"/>
      <c r="F1595" s="396"/>
      <c r="G1595" s="396"/>
      <c r="H1595" s="298"/>
    </row>
    <row r="1596" spans="1:8" s="264" customFormat="1" ht="36">
      <c r="A1596" s="497" t="s">
        <v>3457</v>
      </c>
      <c r="B1596" s="116" t="s">
        <v>3458</v>
      </c>
      <c r="C1596" s="116" t="s">
        <v>3456</v>
      </c>
      <c r="D1596" s="134" t="s">
        <v>2814</v>
      </c>
      <c r="E1596" s="134" t="s">
        <v>3459</v>
      </c>
      <c r="F1596" s="233"/>
      <c r="G1596" s="415"/>
      <c r="H1596" s="157">
        <v>2007.6</v>
      </c>
    </row>
    <row r="1597" spans="1:8" s="264" customFormat="1" ht="12">
      <c r="A1597" s="498"/>
      <c r="B1597" s="263"/>
      <c r="C1597" s="365"/>
      <c r="D1597" s="365"/>
      <c r="E1597" s="365"/>
      <c r="F1597" s="455"/>
      <c r="G1597" s="416"/>
      <c r="H1597" s="301"/>
    </row>
    <row r="1598" spans="1:8" s="271" customFormat="1" ht="12">
      <c r="A1598" s="284" t="s">
        <v>2815</v>
      </c>
      <c r="B1598" s="272" t="s">
        <v>2816</v>
      </c>
      <c r="C1598" s="116" t="s">
        <v>2817</v>
      </c>
      <c r="D1598" s="273" t="s">
        <v>2448</v>
      </c>
      <c r="E1598" s="273" t="s">
        <v>2910</v>
      </c>
      <c r="F1598" s="397"/>
      <c r="G1598" s="397"/>
      <c r="H1598" s="157">
        <v>2007.9</v>
      </c>
    </row>
    <row r="1599" spans="1:8" s="271" customFormat="1" ht="12">
      <c r="A1599" s="175"/>
      <c r="B1599" s="132" t="s">
        <v>2818</v>
      </c>
      <c r="C1599" s="116" t="s">
        <v>2819</v>
      </c>
      <c r="D1599" s="273" t="s">
        <v>2449</v>
      </c>
      <c r="E1599" s="273"/>
      <c r="F1599" s="397"/>
      <c r="G1599" s="397"/>
      <c r="H1599" s="293"/>
    </row>
    <row r="1600" spans="1:8" s="271" customFormat="1" ht="12">
      <c r="A1600" s="113"/>
      <c r="B1600" s="132" t="s">
        <v>2820</v>
      </c>
      <c r="C1600" s="116" t="s">
        <v>2821</v>
      </c>
      <c r="D1600" s="273"/>
      <c r="E1600" s="273"/>
      <c r="F1600" s="397"/>
      <c r="G1600" s="397"/>
      <c r="H1600" s="293"/>
    </row>
    <row r="1601" spans="1:8" s="271" customFormat="1" ht="12">
      <c r="A1601" s="120"/>
      <c r="B1601" s="112" t="s">
        <v>2822</v>
      </c>
      <c r="C1601" s="116" t="s">
        <v>2823</v>
      </c>
      <c r="D1601" s="273"/>
      <c r="E1601" s="273"/>
      <c r="F1601" s="397"/>
      <c r="G1601" s="397"/>
      <c r="H1601" s="293"/>
    </row>
    <row r="1602" spans="1:8" s="271" customFormat="1" ht="12">
      <c r="A1602" s="291"/>
      <c r="B1602" s="283"/>
      <c r="C1602" s="299"/>
      <c r="D1602" s="273"/>
      <c r="E1602" s="273"/>
      <c r="F1602" s="397"/>
      <c r="G1602" s="397"/>
      <c r="H1602" s="293"/>
    </row>
    <row r="1603" spans="1:8" s="271" customFormat="1" ht="12">
      <c r="A1603" s="291"/>
      <c r="B1603" s="283"/>
      <c r="C1603" s="299"/>
      <c r="D1603" s="273"/>
      <c r="E1603" s="273"/>
      <c r="F1603" s="397"/>
      <c r="G1603" s="397"/>
      <c r="H1603" s="293"/>
    </row>
    <row r="1604" spans="1:8" s="271" customFormat="1" ht="12">
      <c r="A1604" s="291"/>
      <c r="B1604" s="283"/>
      <c r="C1604" s="299"/>
      <c r="D1604" s="273"/>
      <c r="E1604" s="273"/>
      <c r="F1604" s="397"/>
      <c r="G1604" s="397"/>
      <c r="H1604" s="293"/>
    </row>
    <row r="1605" spans="1:8" s="132" customFormat="1" ht="39.75" customHeight="1">
      <c r="A1605" s="368" t="s">
        <v>1126</v>
      </c>
      <c r="B1605" s="369" t="s">
        <v>2450</v>
      </c>
      <c r="C1605" s="369"/>
      <c r="D1605" s="372" t="s">
        <v>2824</v>
      </c>
      <c r="E1605" s="372" t="s">
        <v>3234</v>
      </c>
      <c r="F1605" s="414"/>
      <c r="G1605" s="414"/>
      <c r="H1605" s="372">
        <v>2007.11</v>
      </c>
    </row>
    <row r="1606" spans="1:8" s="58" customFormat="1" ht="12">
      <c r="A1606" s="40"/>
      <c r="B1606" s="40"/>
      <c r="C1606" s="40"/>
      <c r="D1606" s="206"/>
      <c r="E1606" s="206"/>
      <c r="F1606" s="219"/>
      <c r="G1606" s="382"/>
      <c r="H1606" s="206"/>
    </row>
    <row r="1607" spans="2:8" ht="12">
      <c r="B1607" s="4"/>
      <c r="C1607" s="4"/>
      <c r="D1607" s="1"/>
      <c r="E1607" s="1"/>
      <c r="F1607" s="4"/>
      <c r="G1607" s="4"/>
      <c r="H1607" s="7"/>
    </row>
    <row r="1608" spans="1:8" s="58" customFormat="1" ht="13.5" thickBot="1">
      <c r="A1608" s="37" t="str">
        <f>A1588&amp;"港湾システム研究室"</f>
        <v>港湾研究部 港湾システム研究室</v>
      </c>
      <c r="B1608" s="37"/>
      <c r="C1608" s="37"/>
      <c r="D1608" s="65"/>
      <c r="E1608" s="65"/>
      <c r="F1608" s="177"/>
      <c r="G1608" s="379"/>
      <c r="H1608" s="65"/>
    </row>
    <row r="1609" spans="1:8" s="58" customFormat="1" ht="13.5" thickTop="1">
      <c r="A1609" s="199" t="s">
        <v>3060</v>
      </c>
      <c r="B1609" s="200" t="s">
        <v>3061</v>
      </c>
      <c r="C1609" s="200" t="s">
        <v>3067</v>
      </c>
      <c r="D1609" s="200" t="s">
        <v>3062</v>
      </c>
      <c r="E1609" s="200" t="s">
        <v>3063</v>
      </c>
      <c r="F1609" s="200" t="s">
        <v>3064</v>
      </c>
      <c r="G1609" s="201" t="s">
        <v>3065</v>
      </c>
      <c r="H1609" s="207" t="s">
        <v>3066</v>
      </c>
    </row>
    <row r="1610" spans="1:8" s="264" customFormat="1" ht="48.75" customHeight="1">
      <c r="A1610" s="248" t="s">
        <v>2451</v>
      </c>
      <c r="B1610" s="131" t="s">
        <v>2452</v>
      </c>
      <c r="C1610" s="111" t="s">
        <v>2825</v>
      </c>
      <c r="D1610" s="147" t="s">
        <v>2453</v>
      </c>
      <c r="E1610" s="268" t="s">
        <v>2826</v>
      </c>
      <c r="F1610" s="260"/>
      <c r="G1610" s="260"/>
      <c r="H1610" s="262">
        <v>2007.6</v>
      </c>
    </row>
    <row r="1611" spans="1:8" s="264" customFormat="1" ht="48.75" customHeight="1">
      <c r="A1611" s="94"/>
      <c r="B1611" s="91" t="s">
        <v>2454</v>
      </c>
      <c r="C1611" s="116" t="s">
        <v>2825</v>
      </c>
      <c r="D1611" s="269"/>
      <c r="E1611" s="269"/>
      <c r="F1611" s="417"/>
      <c r="G1611" s="417"/>
      <c r="H1611" s="269"/>
    </row>
    <row r="1612" spans="1:8" s="264" customFormat="1" ht="46.5" customHeight="1">
      <c r="A1612" s="113"/>
      <c r="B1612" s="91" t="s">
        <v>2455</v>
      </c>
      <c r="C1612" s="116" t="s">
        <v>2827</v>
      </c>
      <c r="D1612" s="269"/>
      <c r="E1612" s="269"/>
      <c r="F1612" s="417"/>
      <c r="G1612" s="417"/>
      <c r="H1612" s="269"/>
    </row>
    <row r="1613" spans="1:8" s="264" customFormat="1" ht="34.5" customHeight="1">
      <c r="A1613" s="120"/>
      <c r="B1613" s="238" t="s">
        <v>2456</v>
      </c>
      <c r="C1613" s="238" t="s">
        <v>2457</v>
      </c>
      <c r="D1613" s="269"/>
      <c r="E1613" s="269"/>
      <c r="F1613" s="417"/>
      <c r="G1613" s="417"/>
      <c r="H1613" s="269"/>
    </row>
    <row r="1614" spans="1:8" s="264" customFormat="1" ht="47.25" customHeight="1">
      <c r="A1614" s="52" t="s">
        <v>2458</v>
      </c>
      <c r="B1614" s="91" t="s">
        <v>2459</v>
      </c>
      <c r="C1614" s="116" t="s">
        <v>2825</v>
      </c>
      <c r="D1614" s="74" t="s">
        <v>2453</v>
      </c>
      <c r="E1614" s="265" t="s">
        <v>2826</v>
      </c>
      <c r="F1614" s="417"/>
      <c r="G1614" s="417"/>
      <c r="H1614" s="269">
        <v>2007.6</v>
      </c>
    </row>
    <row r="1615" spans="1:8" s="264" customFormat="1" ht="45" customHeight="1">
      <c r="A1615" s="301"/>
      <c r="B1615" s="237" t="s">
        <v>2460</v>
      </c>
      <c r="C1615" s="116" t="s">
        <v>2827</v>
      </c>
      <c r="D1615" s="265"/>
      <c r="E1615" s="265"/>
      <c r="F1615" s="456"/>
      <c r="G1615" s="396"/>
      <c r="H1615" s="298"/>
    </row>
    <row r="1616" spans="1:8" s="264" customFormat="1" ht="34.5" customHeight="1">
      <c r="A1616" s="301"/>
      <c r="B1616" s="263"/>
      <c r="C1616" s="365"/>
      <c r="D1616" s="265"/>
      <c r="E1616" s="265"/>
      <c r="F1616" s="456"/>
      <c r="G1616" s="396"/>
      <c r="H1616" s="298"/>
    </row>
    <row r="1617" spans="1:8" s="264" customFormat="1" ht="48.75" customHeight="1">
      <c r="A1617" s="72" t="s">
        <v>2461</v>
      </c>
      <c r="B1617" s="91" t="s">
        <v>2462</v>
      </c>
      <c r="C1617" s="25" t="s">
        <v>2463</v>
      </c>
      <c r="D1617" s="74" t="s">
        <v>2453</v>
      </c>
      <c r="E1617" s="265" t="s">
        <v>2826</v>
      </c>
      <c r="F1617" s="457"/>
      <c r="G1617" s="417"/>
      <c r="H1617" s="269">
        <v>2007.6</v>
      </c>
    </row>
    <row r="1618" spans="1:8" s="264" customFormat="1" ht="50.25" customHeight="1">
      <c r="A1618" s="302"/>
      <c r="B1618" s="91" t="s">
        <v>2464</v>
      </c>
      <c r="C1618" s="25" t="s">
        <v>2465</v>
      </c>
      <c r="D1618" s="265"/>
      <c r="E1618" s="265"/>
      <c r="F1618" s="457"/>
      <c r="G1618" s="396"/>
      <c r="H1618" s="298"/>
    </row>
    <row r="1619" spans="1:8" s="264" customFormat="1" ht="51.75" customHeight="1">
      <c r="A1619" s="302"/>
      <c r="B1619" s="91" t="s">
        <v>2454</v>
      </c>
      <c r="C1619" s="112" t="s">
        <v>2825</v>
      </c>
      <c r="D1619" s="265"/>
      <c r="E1619" s="265"/>
      <c r="F1619" s="457"/>
      <c r="G1619" s="396"/>
      <c r="H1619" s="298"/>
    </row>
    <row r="1620" spans="1:8" s="264" customFormat="1" ht="39" customHeight="1">
      <c r="A1620" s="91" t="s">
        <v>2466</v>
      </c>
      <c r="B1620" s="237" t="s">
        <v>2467</v>
      </c>
      <c r="C1620" s="237" t="s">
        <v>2468</v>
      </c>
      <c r="D1620" s="74" t="s">
        <v>2469</v>
      </c>
      <c r="E1620" s="532" t="s">
        <v>2470</v>
      </c>
      <c r="F1620" s="456"/>
      <c r="G1620" s="396"/>
      <c r="H1620" s="298">
        <v>2007.6</v>
      </c>
    </row>
    <row r="1621" spans="1:8" s="264" customFormat="1" ht="38.25" customHeight="1">
      <c r="A1621" s="94"/>
      <c r="B1621" s="91" t="s">
        <v>2471</v>
      </c>
      <c r="C1621" s="116" t="s">
        <v>2828</v>
      </c>
      <c r="D1621" s="265"/>
      <c r="E1621" s="532"/>
      <c r="F1621" s="456"/>
      <c r="G1621" s="396"/>
      <c r="H1621" s="298"/>
    </row>
    <row r="1622" spans="1:8" s="264" customFormat="1" ht="39.75" customHeight="1">
      <c r="A1622" s="113"/>
      <c r="B1622" s="91" t="s">
        <v>2472</v>
      </c>
      <c r="C1622" s="116" t="s">
        <v>2829</v>
      </c>
      <c r="D1622" s="265"/>
      <c r="E1622" s="532"/>
      <c r="F1622" s="456"/>
      <c r="G1622" s="396"/>
      <c r="H1622" s="298"/>
    </row>
    <row r="1623" spans="1:8" s="264" customFormat="1" ht="12" customHeight="1">
      <c r="A1623" s="120"/>
      <c r="B1623" s="112"/>
      <c r="C1623" s="120"/>
      <c r="D1623" s="265"/>
      <c r="E1623" s="532"/>
      <c r="F1623" s="456"/>
      <c r="G1623" s="396"/>
      <c r="H1623" s="298"/>
    </row>
    <row r="1624" spans="1:8" s="271" customFormat="1" ht="30" customHeight="1">
      <c r="A1624" s="497" t="s">
        <v>2473</v>
      </c>
      <c r="B1624" s="112" t="s">
        <v>2474</v>
      </c>
      <c r="C1624" s="113" t="s">
        <v>2830</v>
      </c>
      <c r="D1624" s="542" t="s">
        <v>2832</v>
      </c>
      <c r="E1624" s="542" t="s">
        <v>2831</v>
      </c>
      <c r="F1624" s="418"/>
      <c r="G1624" s="418"/>
      <c r="H1624" s="273">
        <v>2007.7</v>
      </c>
    </row>
    <row r="1625" spans="1:8" s="271" customFormat="1" ht="42" customHeight="1">
      <c r="A1625" s="497"/>
      <c r="B1625" s="112" t="s">
        <v>2833</v>
      </c>
      <c r="C1625" s="113" t="s">
        <v>2834</v>
      </c>
      <c r="D1625" s="542"/>
      <c r="E1625" s="542"/>
      <c r="F1625" s="418"/>
      <c r="G1625" s="418"/>
      <c r="H1625" s="273"/>
    </row>
    <row r="1626" spans="1:8" s="271" customFormat="1" ht="62.25" customHeight="1">
      <c r="A1626" s="120"/>
      <c r="B1626" s="112" t="s">
        <v>2475</v>
      </c>
      <c r="C1626" s="112" t="s">
        <v>2835</v>
      </c>
      <c r="D1626" s="112"/>
      <c r="E1626" s="116"/>
      <c r="F1626" s="176"/>
      <c r="G1626" s="176"/>
      <c r="H1626" s="116"/>
    </row>
    <row r="1627" spans="1:8" s="271" customFormat="1" ht="42" customHeight="1">
      <c r="A1627" s="492" t="s">
        <v>2836</v>
      </c>
      <c r="B1627" s="272" t="s">
        <v>2837</v>
      </c>
      <c r="C1627" s="120" t="s">
        <v>2838</v>
      </c>
      <c r="D1627" s="542" t="s">
        <v>2840</v>
      </c>
      <c r="E1627" s="104" t="s">
        <v>2839</v>
      </c>
      <c r="F1627" s="419"/>
      <c r="G1627" s="418"/>
      <c r="H1627" s="273">
        <v>2007.7</v>
      </c>
    </row>
    <row r="1628" spans="1:8" s="271" customFormat="1" ht="38.25" customHeight="1">
      <c r="A1628" s="493"/>
      <c r="B1628" s="272" t="s">
        <v>2841</v>
      </c>
      <c r="C1628" s="120" t="s">
        <v>2842</v>
      </c>
      <c r="D1628" s="532"/>
      <c r="E1628" s="274"/>
      <c r="F1628" s="419"/>
      <c r="G1628" s="418"/>
      <c r="H1628" s="273"/>
    </row>
    <row r="1629" spans="1:8" s="271" customFormat="1" ht="39.75" customHeight="1">
      <c r="A1629" s="120"/>
      <c r="B1629" s="272" t="s">
        <v>2843</v>
      </c>
      <c r="C1629" s="120" t="s">
        <v>2842</v>
      </c>
      <c r="D1629" s="532"/>
      <c r="E1629" s="274"/>
      <c r="F1629" s="419"/>
      <c r="G1629" s="418"/>
      <c r="H1629" s="273"/>
    </row>
    <row r="1630" spans="1:8" s="271" customFormat="1" ht="46.5" customHeight="1">
      <c r="A1630" s="120"/>
      <c r="B1630" s="272" t="s">
        <v>2844</v>
      </c>
      <c r="C1630" s="77" t="s">
        <v>2845</v>
      </c>
      <c r="D1630" s="104"/>
      <c r="E1630" s="104"/>
      <c r="F1630" s="419"/>
      <c r="G1630" s="418"/>
      <c r="H1630" s="273"/>
    </row>
    <row r="1631" spans="1:8" s="271" customFormat="1" ht="53.25" customHeight="1">
      <c r="A1631" s="132"/>
      <c r="B1631" s="272" t="s">
        <v>2846</v>
      </c>
      <c r="C1631" s="77" t="s">
        <v>2845</v>
      </c>
      <c r="D1631" s="104"/>
      <c r="E1631" s="104"/>
      <c r="F1631" s="419"/>
      <c r="G1631" s="418"/>
      <c r="H1631" s="273"/>
    </row>
    <row r="1632" spans="1:8" s="271" customFormat="1" ht="51.75" customHeight="1">
      <c r="A1632" s="291"/>
      <c r="B1632" s="272" t="s">
        <v>2847</v>
      </c>
      <c r="C1632" s="38" t="s">
        <v>2845</v>
      </c>
      <c r="D1632" s="104"/>
      <c r="E1632" s="104"/>
      <c r="F1632" s="419"/>
      <c r="G1632" s="418"/>
      <c r="H1632" s="273"/>
    </row>
    <row r="1633" spans="1:8" s="271" customFormat="1" ht="45.75" customHeight="1">
      <c r="A1633" s="291" t="s">
        <v>2848</v>
      </c>
      <c r="B1633" s="292" t="s">
        <v>2849</v>
      </c>
      <c r="C1633" s="120" t="s">
        <v>2842</v>
      </c>
      <c r="D1633" s="542" t="s">
        <v>2851</v>
      </c>
      <c r="E1633" s="104" t="s">
        <v>2850</v>
      </c>
      <c r="F1633" s="419"/>
      <c r="G1633" s="418"/>
      <c r="H1633" s="273">
        <v>2007.9</v>
      </c>
    </row>
    <row r="1634" spans="1:8" s="271" customFormat="1" ht="49.5" customHeight="1">
      <c r="A1634" s="132"/>
      <c r="B1634" s="272" t="s">
        <v>2476</v>
      </c>
      <c r="C1634" s="27" t="s">
        <v>2852</v>
      </c>
      <c r="D1634" s="542"/>
      <c r="E1634" s="104"/>
      <c r="F1634" s="419"/>
      <c r="G1634" s="418"/>
      <c r="H1634" s="273"/>
    </row>
    <row r="1635" spans="1:8" s="271" customFormat="1" ht="53.25" customHeight="1">
      <c r="A1635" s="291"/>
      <c r="B1635" s="272" t="s">
        <v>2853</v>
      </c>
      <c r="C1635" s="27" t="s">
        <v>2852</v>
      </c>
      <c r="D1635" s="104"/>
      <c r="E1635" s="104"/>
      <c r="F1635" s="419"/>
      <c r="G1635" s="418"/>
      <c r="H1635" s="273"/>
    </row>
    <row r="1636" spans="1:8" s="271" customFormat="1" ht="30" customHeight="1">
      <c r="A1636" s="291"/>
      <c r="B1636" s="272" t="s">
        <v>2854</v>
      </c>
      <c r="C1636" s="113" t="s">
        <v>2855</v>
      </c>
      <c r="D1636" s="104"/>
      <c r="E1636" s="104"/>
      <c r="F1636" s="419"/>
      <c r="G1636" s="418"/>
      <c r="H1636" s="273"/>
    </row>
    <row r="1637" spans="1:8" s="271" customFormat="1" ht="39.75" customHeight="1">
      <c r="A1637" s="120"/>
      <c r="B1637" s="109" t="s">
        <v>2477</v>
      </c>
      <c r="C1637" s="112" t="s">
        <v>2855</v>
      </c>
      <c r="D1637" s="104"/>
      <c r="E1637" s="104"/>
      <c r="F1637" s="419"/>
      <c r="G1637" s="418"/>
      <c r="H1637" s="273"/>
    </row>
    <row r="1638" spans="1:8" s="271" customFormat="1" ht="54" customHeight="1">
      <c r="A1638" s="120" t="s">
        <v>2856</v>
      </c>
      <c r="B1638" s="116" t="s">
        <v>2857</v>
      </c>
      <c r="C1638" s="112" t="s">
        <v>2842</v>
      </c>
      <c r="D1638" s="542" t="s">
        <v>2832</v>
      </c>
      <c r="E1638" s="542" t="s">
        <v>2831</v>
      </c>
      <c r="F1638" s="419"/>
      <c r="G1638" s="418"/>
      <c r="H1638" s="273">
        <v>2007.7</v>
      </c>
    </row>
    <row r="1639" spans="1:8" s="271" customFormat="1" ht="55.5" customHeight="1">
      <c r="A1639" s="120"/>
      <c r="B1639" s="112" t="s">
        <v>2833</v>
      </c>
      <c r="C1639" s="112" t="s">
        <v>2838</v>
      </c>
      <c r="D1639" s="542"/>
      <c r="E1639" s="542"/>
      <c r="F1639" s="419"/>
      <c r="G1639" s="418"/>
      <c r="H1639" s="273"/>
    </row>
    <row r="1640" spans="1:8" s="271" customFormat="1" ht="57" customHeight="1">
      <c r="A1640" s="489" t="s">
        <v>2858</v>
      </c>
      <c r="B1640" s="112" t="s">
        <v>2857</v>
      </c>
      <c r="C1640" s="120" t="s">
        <v>2842</v>
      </c>
      <c r="D1640" s="542" t="s">
        <v>2832</v>
      </c>
      <c r="E1640" s="542" t="s">
        <v>2831</v>
      </c>
      <c r="F1640" s="419"/>
      <c r="G1640" s="397"/>
      <c r="H1640" s="273">
        <v>2007.7</v>
      </c>
    </row>
    <row r="1641" spans="1:8" s="271" customFormat="1" ht="30" customHeight="1">
      <c r="A1641" s="490"/>
      <c r="B1641" s="112" t="s">
        <v>2859</v>
      </c>
      <c r="C1641" s="113" t="s">
        <v>2860</v>
      </c>
      <c r="D1641" s="542"/>
      <c r="E1641" s="542"/>
      <c r="F1641" s="419"/>
      <c r="G1641" s="397"/>
      <c r="H1641" s="273"/>
    </row>
    <row r="1642" spans="1:8" s="271" customFormat="1" ht="53.25" customHeight="1">
      <c r="A1642" s="120"/>
      <c r="B1642" s="112" t="s">
        <v>2861</v>
      </c>
      <c r="C1642" s="113" t="s">
        <v>2852</v>
      </c>
      <c r="D1642" s="112"/>
      <c r="E1642" s="112"/>
      <c r="F1642" s="420"/>
      <c r="G1642" s="126"/>
      <c r="H1642" s="116"/>
    </row>
    <row r="1643" spans="1:8" s="271" customFormat="1" ht="30" customHeight="1">
      <c r="A1643" s="120"/>
      <c r="B1643" s="112" t="s">
        <v>2862</v>
      </c>
      <c r="C1643" s="113" t="s">
        <v>2128</v>
      </c>
      <c r="D1643" s="112"/>
      <c r="E1643" s="112"/>
      <c r="F1643" s="420"/>
      <c r="G1643" s="126"/>
      <c r="H1643" s="116"/>
    </row>
    <row r="1644" spans="1:8" s="271" customFormat="1" ht="30" customHeight="1">
      <c r="A1644" s="120"/>
      <c r="B1644" s="112" t="s">
        <v>2863</v>
      </c>
      <c r="C1644" s="113" t="s">
        <v>2128</v>
      </c>
      <c r="D1644" s="112"/>
      <c r="E1644" s="112"/>
      <c r="F1644" s="420"/>
      <c r="G1644" s="126"/>
      <c r="H1644" s="116"/>
    </row>
    <row r="1645" spans="1:8" s="271" customFormat="1" ht="41.25" customHeight="1">
      <c r="A1645" s="120"/>
      <c r="B1645" s="112" t="s">
        <v>2477</v>
      </c>
      <c r="C1645" s="113" t="s">
        <v>2855</v>
      </c>
      <c r="D1645" s="112"/>
      <c r="E1645" s="112"/>
      <c r="F1645" s="420"/>
      <c r="G1645" s="126"/>
      <c r="H1645" s="116"/>
    </row>
    <row r="1646" spans="1:8" s="271" customFormat="1" ht="54.75" customHeight="1">
      <c r="A1646" s="489" t="s">
        <v>2864</v>
      </c>
      <c r="B1646" s="112" t="s">
        <v>2853</v>
      </c>
      <c r="C1646" s="113" t="s">
        <v>2852</v>
      </c>
      <c r="D1646" s="491" t="s">
        <v>2311</v>
      </c>
      <c r="E1646" s="491" t="s">
        <v>2865</v>
      </c>
      <c r="F1646" s="303"/>
      <c r="G1646" s="419"/>
      <c r="H1646" s="273">
        <v>2007.7</v>
      </c>
    </row>
    <row r="1647" spans="1:8" s="271" customFormat="1" ht="60" customHeight="1">
      <c r="A1647" s="490"/>
      <c r="B1647" s="116" t="s">
        <v>2861</v>
      </c>
      <c r="C1647" s="112" t="s">
        <v>2852</v>
      </c>
      <c r="D1647" s="542"/>
      <c r="E1647" s="542"/>
      <c r="F1647" s="121"/>
      <c r="G1647" s="420"/>
      <c r="H1647" s="116"/>
    </row>
    <row r="1648" spans="1:8" s="271" customFormat="1" ht="56.25" customHeight="1">
      <c r="A1648" s="120"/>
      <c r="B1648" s="112" t="s">
        <v>2857</v>
      </c>
      <c r="C1648" s="112" t="s">
        <v>2842</v>
      </c>
      <c r="D1648" s="116"/>
      <c r="E1648" s="112"/>
      <c r="F1648" s="121"/>
      <c r="G1648" s="420"/>
      <c r="H1648" s="116"/>
    </row>
    <row r="1649" spans="1:8" s="271" customFormat="1" ht="57" customHeight="1">
      <c r="A1649" s="113" t="s">
        <v>2866</v>
      </c>
      <c r="B1649" s="116" t="s">
        <v>2841</v>
      </c>
      <c r="C1649" s="112" t="s">
        <v>2842</v>
      </c>
      <c r="D1649" s="135" t="s">
        <v>2867</v>
      </c>
      <c r="E1649" s="274" t="s">
        <v>1293</v>
      </c>
      <c r="F1649" s="121"/>
      <c r="G1649" s="420"/>
      <c r="H1649" s="273">
        <v>2007.9</v>
      </c>
    </row>
    <row r="1650" spans="1:8" s="271" customFormat="1" ht="30" customHeight="1">
      <c r="A1650" s="113"/>
      <c r="B1650" s="116" t="s">
        <v>2868</v>
      </c>
      <c r="C1650" s="112" t="s">
        <v>2855</v>
      </c>
      <c r="D1650" s="116"/>
      <c r="E1650" s="112"/>
      <c r="F1650" s="121"/>
      <c r="G1650" s="420"/>
      <c r="H1650" s="116"/>
    </row>
    <row r="1651" spans="1:8" s="271" customFormat="1" ht="58.5" customHeight="1">
      <c r="A1651" s="113"/>
      <c r="B1651" s="116" t="s">
        <v>2844</v>
      </c>
      <c r="C1651" s="112" t="s">
        <v>2835</v>
      </c>
      <c r="D1651" s="116"/>
      <c r="E1651" s="112"/>
      <c r="F1651" s="121"/>
      <c r="G1651" s="420"/>
      <c r="H1651" s="116"/>
    </row>
    <row r="1652" spans="1:8" s="271" customFormat="1" ht="54.75" customHeight="1">
      <c r="A1652" s="113"/>
      <c r="B1652" s="116" t="s">
        <v>2869</v>
      </c>
      <c r="C1652" s="112" t="s">
        <v>2838</v>
      </c>
      <c r="D1652" s="116"/>
      <c r="E1652" s="112"/>
      <c r="F1652" s="121"/>
      <c r="G1652" s="420"/>
      <c r="H1652" s="116"/>
    </row>
    <row r="1653" spans="1:8" s="271" customFormat="1" ht="65.25" customHeight="1">
      <c r="A1653" s="120" t="s">
        <v>2870</v>
      </c>
      <c r="B1653" s="112" t="s">
        <v>2841</v>
      </c>
      <c r="C1653" s="112" t="s">
        <v>2842</v>
      </c>
      <c r="D1653" s="112" t="s">
        <v>2872</v>
      </c>
      <c r="E1653" s="112" t="s">
        <v>2871</v>
      </c>
      <c r="F1653" s="420" t="s">
        <v>2873</v>
      </c>
      <c r="G1653" s="126"/>
      <c r="H1653" s="273">
        <v>2007.7</v>
      </c>
    </row>
    <row r="1654" spans="1:8" s="271" customFormat="1" ht="61.5" customHeight="1">
      <c r="A1654" s="120" t="s">
        <v>2874</v>
      </c>
      <c r="B1654" s="112" t="s">
        <v>2841</v>
      </c>
      <c r="C1654" s="112" t="s">
        <v>2842</v>
      </c>
      <c r="D1654" s="116" t="s">
        <v>2876</v>
      </c>
      <c r="E1654" s="112" t="s">
        <v>2875</v>
      </c>
      <c r="F1654" s="420" t="s">
        <v>1127</v>
      </c>
      <c r="G1654" s="126"/>
      <c r="H1654" s="273">
        <v>2007.7</v>
      </c>
    </row>
    <row r="1655" spans="1:8" s="132" customFormat="1" ht="109.5" customHeight="1">
      <c r="A1655" s="366" t="s">
        <v>2877</v>
      </c>
      <c r="B1655" s="367" t="s">
        <v>2310</v>
      </c>
      <c r="C1655" s="367" t="s">
        <v>3565</v>
      </c>
      <c r="D1655" s="367" t="s">
        <v>2878</v>
      </c>
      <c r="E1655" s="367" t="s">
        <v>3234</v>
      </c>
      <c r="F1655" s="458"/>
      <c r="G1655" s="236"/>
      <c r="H1655" s="273">
        <v>2007.11</v>
      </c>
    </row>
    <row r="1656" spans="1:8" s="132" customFormat="1" ht="66" customHeight="1">
      <c r="A1656" s="368" t="s">
        <v>3566</v>
      </c>
      <c r="B1656" s="369" t="s">
        <v>3567</v>
      </c>
      <c r="C1656" s="369" t="s">
        <v>3568</v>
      </c>
      <c r="D1656" s="369" t="s">
        <v>2309</v>
      </c>
      <c r="E1656" s="369" t="s">
        <v>2879</v>
      </c>
      <c r="F1656" s="459"/>
      <c r="G1656" s="414"/>
      <c r="H1656" s="278">
        <v>2007.11</v>
      </c>
    </row>
    <row r="1657" spans="1:8" s="58" customFormat="1" ht="12">
      <c r="A1657" s="40"/>
      <c r="B1657" s="40"/>
      <c r="C1657" s="40"/>
      <c r="D1657" s="206"/>
      <c r="E1657" s="206"/>
      <c r="F1657" s="219"/>
      <c r="G1657" s="382"/>
      <c r="H1657" s="206"/>
    </row>
    <row r="1658" spans="2:7" ht="12">
      <c r="B1658" s="3"/>
      <c r="C1658" s="3"/>
      <c r="D1658" s="1"/>
      <c r="E1658" s="1"/>
      <c r="F1658" s="4"/>
      <c r="G1658" s="4"/>
    </row>
    <row r="1659" spans="1:8" s="58" customFormat="1" ht="12" thickBot="1">
      <c r="A1659" s="37" t="str">
        <f>A1588&amp;"港湾施設研究室 "</f>
        <v>港湾研究部 港湾施設研究室 </v>
      </c>
      <c r="B1659" s="37"/>
      <c r="C1659" s="37"/>
      <c r="D1659" s="65"/>
      <c r="E1659" s="65"/>
      <c r="F1659" s="177"/>
      <c r="G1659" s="379"/>
      <c r="H1659" s="65"/>
    </row>
    <row r="1660" spans="1:8" s="58" customFormat="1" ht="12" thickTop="1">
      <c r="A1660" s="199" t="s">
        <v>3060</v>
      </c>
      <c r="B1660" s="200" t="s">
        <v>3061</v>
      </c>
      <c r="C1660" s="200" t="s">
        <v>3067</v>
      </c>
      <c r="D1660" s="200" t="s">
        <v>3062</v>
      </c>
      <c r="E1660" s="200" t="s">
        <v>3063</v>
      </c>
      <c r="F1660" s="200" t="s">
        <v>3064</v>
      </c>
      <c r="G1660" s="201" t="s">
        <v>3065</v>
      </c>
      <c r="H1660" s="207" t="s">
        <v>3066</v>
      </c>
    </row>
    <row r="1661" spans="1:8" s="264" customFormat="1" ht="24">
      <c r="A1661" s="248" t="s">
        <v>2478</v>
      </c>
      <c r="B1661" s="131" t="s">
        <v>2479</v>
      </c>
      <c r="C1661" s="111" t="s">
        <v>2829</v>
      </c>
      <c r="D1661" s="531" t="s">
        <v>2469</v>
      </c>
      <c r="E1661" s="531" t="s">
        <v>2470</v>
      </c>
      <c r="F1661" s="261"/>
      <c r="G1661" s="261"/>
      <c r="H1661" s="297">
        <v>2007.6</v>
      </c>
    </row>
    <row r="1662" spans="1:8" s="264" customFormat="1" ht="12">
      <c r="A1662" s="157"/>
      <c r="B1662" s="237" t="s">
        <v>2480</v>
      </c>
      <c r="C1662" s="25" t="s">
        <v>2880</v>
      </c>
      <c r="D1662" s="532"/>
      <c r="E1662" s="532"/>
      <c r="F1662" s="456"/>
      <c r="G1662" s="396"/>
      <c r="H1662" s="298"/>
    </row>
    <row r="1663" spans="1:8" s="264" customFormat="1" ht="12">
      <c r="A1663" s="120"/>
      <c r="B1663" s="237" t="s">
        <v>2481</v>
      </c>
      <c r="C1663" s="237" t="s">
        <v>2482</v>
      </c>
      <c r="D1663" s="265"/>
      <c r="E1663" s="532"/>
      <c r="F1663" s="456"/>
      <c r="G1663" s="396"/>
      <c r="H1663" s="298"/>
    </row>
    <row r="1664" spans="1:8" s="264" customFormat="1" ht="70.5" customHeight="1">
      <c r="A1664" s="120"/>
      <c r="B1664" s="237" t="s">
        <v>2483</v>
      </c>
      <c r="C1664" s="112" t="s">
        <v>2881</v>
      </c>
      <c r="D1664" s="265"/>
      <c r="E1664" s="532"/>
      <c r="F1664" s="456"/>
      <c r="G1664" s="396"/>
      <c r="H1664" s="298"/>
    </row>
    <row r="1665" spans="1:8" s="271" customFormat="1" ht="36">
      <c r="A1665" s="132" t="s">
        <v>2882</v>
      </c>
      <c r="B1665" s="133" t="s">
        <v>2484</v>
      </c>
      <c r="C1665" s="112" t="s">
        <v>2883</v>
      </c>
      <c r="D1665" s="104" t="s">
        <v>2867</v>
      </c>
      <c r="E1665" s="274" t="s">
        <v>1293</v>
      </c>
      <c r="F1665" s="419"/>
      <c r="G1665" s="397"/>
      <c r="H1665" s="530">
        <v>2007.9</v>
      </c>
    </row>
    <row r="1666" spans="1:8" s="271" customFormat="1" ht="30.75" customHeight="1">
      <c r="A1666" s="181"/>
      <c r="B1666" s="133" t="s">
        <v>2485</v>
      </c>
      <c r="C1666" s="133" t="s">
        <v>2486</v>
      </c>
      <c r="D1666" s="274"/>
      <c r="E1666" s="274"/>
      <c r="F1666" s="419"/>
      <c r="G1666" s="397"/>
      <c r="H1666" s="530"/>
    </row>
    <row r="1667" spans="1:8" s="271" customFormat="1" ht="36">
      <c r="A1667" s="113" t="s">
        <v>2884</v>
      </c>
      <c r="B1667" s="132" t="s">
        <v>2885</v>
      </c>
      <c r="C1667" s="116" t="s">
        <v>2886</v>
      </c>
      <c r="D1667" s="104" t="s">
        <v>1384</v>
      </c>
      <c r="E1667" s="274" t="s">
        <v>1293</v>
      </c>
      <c r="F1667" s="419"/>
      <c r="G1667" s="397"/>
      <c r="H1667" s="530">
        <v>2007.7</v>
      </c>
    </row>
    <row r="1668" spans="1:8" s="271" customFormat="1" ht="57.75" customHeight="1">
      <c r="A1668" s="120"/>
      <c r="B1668" s="116" t="s">
        <v>2887</v>
      </c>
      <c r="C1668" s="112" t="s">
        <v>2883</v>
      </c>
      <c r="D1668" s="274"/>
      <c r="E1668" s="274"/>
      <c r="F1668" s="419"/>
      <c r="G1668" s="397"/>
      <c r="H1668" s="530"/>
    </row>
    <row r="1669" spans="1:8" s="271" customFormat="1" ht="41.25" customHeight="1">
      <c r="A1669" s="461" t="s">
        <v>2888</v>
      </c>
      <c r="B1669" s="283" t="s">
        <v>2889</v>
      </c>
      <c r="C1669" s="364" t="s">
        <v>2890</v>
      </c>
      <c r="D1669" s="104" t="s">
        <v>1384</v>
      </c>
      <c r="E1669" s="274" t="s">
        <v>1293</v>
      </c>
      <c r="F1669" s="419"/>
      <c r="G1669" s="397"/>
      <c r="H1669" s="530">
        <v>2007.7</v>
      </c>
    </row>
    <row r="1670" spans="1:8" s="271" customFormat="1" ht="52.5" customHeight="1">
      <c r="A1670" s="291"/>
      <c r="B1670" s="112" t="s">
        <v>2887</v>
      </c>
      <c r="C1670" s="112" t="s">
        <v>2883</v>
      </c>
      <c r="D1670" s="274"/>
      <c r="E1670" s="274"/>
      <c r="F1670" s="419"/>
      <c r="G1670" s="397"/>
      <c r="H1670" s="530"/>
    </row>
    <row r="1671" spans="1:8" s="271" customFormat="1" ht="29.25" customHeight="1">
      <c r="A1671" s="373" t="s">
        <v>2891</v>
      </c>
      <c r="B1671" s="283" t="s">
        <v>2892</v>
      </c>
      <c r="C1671" s="299" t="s">
        <v>2893</v>
      </c>
      <c r="D1671" s="104" t="s">
        <v>1384</v>
      </c>
      <c r="E1671" s="274" t="s">
        <v>1293</v>
      </c>
      <c r="F1671" s="419"/>
      <c r="G1671" s="397"/>
      <c r="H1671" s="530">
        <v>2007.7</v>
      </c>
    </row>
    <row r="1672" spans="1:8" s="271" customFormat="1" ht="12">
      <c r="A1672" s="284"/>
      <c r="B1672" s="133" t="s">
        <v>2894</v>
      </c>
      <c r="C1672" s="133" t="s">
        <v>2895</v>
      </c>
      <c r="D1672" s="273"/>
      <c r="E1672" s="274"/>
      <c r="F1672" s="303"/>
      <c r="G1672" s="397"/>
      <c r="H1672" s="530"/>
    </row>
    <row r="1673" spans="1:8" s="271" customFormat="1" ht="36">
      <c r="A1673" s="181"/>
      <c r="B1673" s="272" t="s">
        <v>2896</v>
      </c>
      <c r="C1673" s="112" t="s">
        <v>2883</v>
      </c>
      <c r="D1673" s="274"/>
      <c r="E1673" s="274"/>
      <c r="F1673" s="419"/>
      <c r="G1673" s="397"/>
      <c r="H1673" s="293"/>
    </row>
    <row r="1674" spans="1:8" s="271" customFormat="1" ht="38.25" customHeight="1">
      <c r="A1674" s="120"/>
      <c r="B1674" s="133" t="s">
        <v>2897</v>
      </c>
      <c r="C1674" s="272" t="s">
        <v>2895</v>
      </c>
      <c r="D1674" s="273"/>
      <c r="E1674" s="274"/>
      <c r="F1674" s="419"/>
      <c r="G1674" s="397"/>
      <c r="H1674" s="273"/>
    </row>
    <row r="1675" spans="1:8" s="271" customFormat="1" ht="36">
      <c r="A1675" s="120" t="s">
        <v>2898</v>
      </c>
      <c r="B1675" s="133" t="s">
        <v>2887</v>
      </c>
      <c r="C1675" s="112" t="s">
        <v>488</v>
      </c>
      <c r="D1675" s="104" t="s">
        <v>1384</v>
      </c>
      <c r="E1675" s="274" t="s">
        <v>1293</v>
      </c>
      <c r="F1675" s="419"/>
      <c r="G1675" s="397"/>
      <c r="H1675" s="530">
        <v>2007.7</v>
      </c>
    </row>
    <row r="1676" spans="1:8" s="271" customFormat="1" ht="44.25" customHeight="1">
      <c r="A1676" s="291"/>
      <c r="B1676" s="292" t="s">
        <v>489</v>
      </c>
      <c r="C1676" s="112" t="s">
        <v>490</v>
      </c>
      <c r="D1676" s="273"/>
      <c r="E1676" s="274"/>
      <c r="F1676" s="303"/>
      <c r="G1676" s="397"/>
      <c r="H1676" s="530"/>
    </row>
    <row r="1677" spans="1:8" s="271" customFormat="1" ht="30" customHeight="1">
      <c r="A1677" s="182" t="s">
        <v>491</v>
      </c>
      <c r="B1677" s="292" t="s">
        <v>492</v>
      </c>
      <c r="C1677" s="169" t="s">
        <v>493</v>
      </c>
      <c r="D1677" s="104" t="s">
        <v>1384</v>
      </c>
      <c r="E1677" s="274" t="s">
        <v>1293</v>
      </c>
      <c r="F1677" s="419"/>
      <c r="G1677" s="418"/>
      <c r="H1677" s="530">
        <v>2007.7</v>
      </c>
    </row>
    <row r="1678" spans="1:8" s="271" customFormat="1" ht="59.25" customHeight="1">
      <c r="A1678" s="182"/>
      <c r="B1678" s="109" t="s">
        <v>2887</v>
      </c>
      <c r="C1678" s="112" t="s">
        <v>488</v>
      </c>
      <c r="D1678" s="273"/>
      <c r="E1678" s="274"/>
      <c r="F1678" s="303"/>
      <c r="G1678" s="418"/>
      <c r="H1678" s="530"/>
    </row>
    <row r="1679" spans="1:8" s="271" customFormat="1" ht="36">
      <c r="A1679" s="120" t="s">
        <v>494</v>
      </c>
      <c r="B1679" s="112" t="s">
        <v>2887</v>
      </c>
      <c r="C1679" s="112" t="s">
        <v>488</v>
      </c>
      <c r="D1679" s="104" t="s">
        <v>1384</v>
      </c>
      <c r="E1679" s="274" t="s">
        <v>1293</v>
      </c>
      <c r="F1679" s="419"/>
      <c r="G1679" s="418"/>
      <c r="H1679" s="530">
        <v>2007.7</v>
      </c>
    </row>
    <row r="1680" spans="1:8" s="271" customFormat="1" ht="12">
      <c r="A1680" s="120"/>
      <c r="B1680" s="112" t="s">
        <v>495</v>
      </c>
      <c r="C1680" s="113" t="s">
        <v>496</v>
      </c>
      <c r="D1680" s="274"/>
      <c r="E1680" s="274"/>
      <c r="F1680" s="419"/>
      <c r="G1680" s="418"/>
      <c r="H1680" s="530"/>
    </row>
    <row r="1681" spans="1:8" s="271" customFormat="1" ht="12">
      <c r="A1681" s="120"/>
      <c r="B1681" s="112" t="s">
        <v>497</v>
      </c>
      <c r="C1681" s="113" t="s">
        <v>498</v>
      </c>
      <c r="D1681" s="112"/>
      <c r="E1681" s="112"/>
      <c r="F1681" s="420"/>
      <c r="G1681" s="176"/>
      <c r="H1681" s="116"/>
    </row>
    <row r="1682" spans="1:8" s="271" customFormat="1" ht="49.5" customHeight="1">
      <c r="A1682" s="120"/>
      <c r="B1682" s="112" t="s">
        <v>499</v>
      </c>
      <c r="C1682" s="113" t="s">
        <v>500</v>
      </c>
      <c r="D1682" s="112"/>
      <c r="E1682" s="112"/>
      <c r="F1682" s="420"/>
      <c r="G1682" s="176"/>
      <c r="H1682" s="116"/>
    </row>
    <row r="1683" spans="1:8" s="271" customFormat="1" ht="36">
      <c r="A1683" s="120" t="s">
        <v>501</v>
      </c>
      <c r="B1683" s="112" t="s">
        <v>2887</v>
      </c>
      <c r="C1683" s="112" t="s">
        <v>488</v>
      </c>
      <c r="D1683" s="112" t="s">
        <v>502</v>
      </c>
      <c r="E1683" s="274" t="s">
        <v>1293</v>
      </c>
      <c r="F1683" s="420"/>
      <c r="G1683" s="126"/>
      <c r="H1683" s="530">
        <v>2007.8</v>
      </c>
    </row>
    <row r="1684" spans="1:8" s="271" customFormat="1" ht="12">
      <c r="A1684" s="120"/>
      <c r="B1684" s="112" t="s">
        <v>503</v>
      </c>
      <c r="C1684" s="120" t="s">
        <v>498</v>
      </c>
      <c r="D1684" s="112"/>
      <c r="E1684" s="112"/>
      <c r="F1684" s="420"/>
      <c r="G1684" s="126"/>
      <c r="H1684" s="530"/>
    </row>
    <row r="1685" spans="1:8" s="271" customFormat="1" ht="12">
      <c r="A1685" s="120"/>
      <c r="B1685" s="112" t="s">
        <v>499</v>
      </c>
      <c r="C1685" s="120"/>
      <c r="D1685" s="112"/>
      <c r="E1685" s="112"/>
      <c r="F1685" s="420"/>
      <c r="G1685" s="126"/>
      <c r="H1685" s="116"/>
    </row>
    <row r="1686" spans="1:8" s="271" customFormat="1" ht="24">
      <c r="A1686" s="120"/>
      <c r="B1686" s="112" t="s">
        <v>504</v>
      </c>
      <c r="C1686" s="120" t="s">
        <v>505</v>
      </c>
      <c r="D1686" s="112"/>
      <c r="E1686" s="112"/>
      <c r="F1686" s="420"/>
      <c r="G1686" s="126"/>
      <c r="H1686" s="116"/>
    </row>
    <row r="1687" spans="1:8" s="271" customFormat="1" ht="12">
      <c r="A1687" s="120"/>
      <c r="B1687" s="112" t="s">
        <v>506</v>
      </c>
      <c r="C1687" s="120" t="s">
        <v>3330</v>
      </c>
      <c r="D1687" s="112"/>
      <c r="E1687" s="112"/>
      <c r="F1687" s="420"/>
      <c r="G1687" s="126"/>
      <c r="H1687" s="116"/>
    </row>
    <row r="1688" spans="1:8" s="271" customFormat="1" ht="33.75" customHeight="1">
      <c r="A1688" s="291"/>
      <c r="B1688" s="292" t="s">
        <v>3331</v>
      </c>
      <c r="C1688" s="291" t="s">
        <v>3332</v>
      </c>
      <c r="D1688" s="286"/>
      <c r="E1688" s="286"/>
      <c r="F1688" s="460"/>
      <c r="G1688" s="423"/>
      <c r="H1688" s="299"/>
    </row>
    <row r="1689" spans="1:8" s="271" customFormat="1" ht="24">
      <c r="A1689" s="120" t="s">
        <v>3333</v>
      </c>
      <c r="B1689" s="116" t="s">
        <v>3334</v>
      </c>
      <c r="C1689" s="112" t="s">
        <v>3335</v>
      </c>
      <c r="D1689" s="112" t="s">
        <v>502</v>
      </c>
      <c r="E1689" s="274" t="s">
        <v>1293</v>
      </c>
      <c r="F1689" s="420"/>
      <c r="G1689" s="176"/>
      <c r="H1689" s="530">
        <v>2007.8</v>
      </c>
    </row>
    <row r="1690" spans="1:8" s="271" customFormat="1" ht="36">
      <c r="A1690" s="120"/>
      <c r="B1690" s="116" t="s">
        <v>2887</v>
      </c>
      <c r="C1690" s="112" t="s">
        <v>488</v>
      </c>
      <c r="D1690" s="112"/>
      <c r="E1690" s="112"/>
      <c r="F1690" s="420"/>
      <c r="G1690" s="176"/>
      <c r="H1690" s="530"/>
    </row>
    <row r="1691" spans="1:8" s="271" customFormat="1" ht="24">
      <c r="A1691" s="120"/>
      <c r="B1691" s="116" t="s">
        <v>492</v>
      </c>
      <c r="C1691" s="112" t="s">
        <v>3336</v>
      </c>
      <c r="D1691" s="112"/>
      <c r="E1691" s="112"/>
      <c r="F1691" s="420"/>
      <c r="G1691" s="176"/>
      <c r="H1691" s="116"/>
    </row>
    <row r="1692" spans="1:8" s="271" customFormat="1" ht="35.25" customHeight="1">
      <c r="A1692" s="120"/>
      <c r="B1692" s="116" t="s">
        <v>3337</v>
      </c>
      <c r="C1692" s="112" t="s">
        <v>3338</v>
      </c>
      <c r="D1692" s="112"/>
      <c r="E1692" s="112"/>
      <c r="F1692" s="420"/>
      <c r="G1692" s="176"/>
      <c r="H1692" s="116"/>
    </row>
    <row r="1693" spans="1:8" s="271" customFormat="1" ht="12">
      <c r="A1693" s="120" t="s">
        <v>3339</v>
      </c>
      <c r="B1693" s="112" t="s">
        <v>2885</v>
      </c>
      <c r="C1693" s="113" t="s">
        <v>3340</v>
      </c>
      <c r="D1693" s="112" t="s">
        <v>502</v>
      </c>
      <c r="E1693" s="274" t="s">
        <v>1293</v>
      </c>
      <c r="F1693" s="420"/>
      <c r="G1693" s="176"/>
      <c r="H1693" s="530">
        <v>2007.8</v>
      </c>
    </row>
    <row r="1694" spans="1:8" s="271" customFormat="1" ht="56.25" customHeight="1">
      <c r="A1694" s="120"/>
      <c r="B1694" s="112" t="s">
        <v>2887</v>
      </c>
      <c r="C1694" s="112" t="s">
        <v>3341</v>
      </c>
      <c r="D1694" s="112"/>
      <c r="E1694" s="112"/>
      <c r="F1694" s="420"/>
      <c r="G1694" s="176"/>
      <c r="H1694" s="530"/>
    </row>
    <row r="1695" spans="1:8" s="271" customFormat="1" ht="24">
      <c r="A1695" s="489" t="s">
        <v>3342</v>
      </c>
      <c r="B1695" s="112" t="s">
        <v>3343</v>
      </c>
      <c r="C1695" s="113" t="s">
        <v>3336</v>
      </c>
      <c r="D1695" s="116" t="s">
        <v>3344</v>
      </c>
      <c r="E1695" s="274" t="s">
        <v>1293</v>
      </c>
      <c r="F1695" s="420"/>
      <c r="G1695" s="126"/>
      <c r="H1695" s="530">
        <v>2007.9</v>
      </c>
    </row>
    <row r="1696" spans="1:8" s="271" customFormat="1" ht="58.5" customHeight="1">
      <c r="A1696" s="490"/>
      <c r="B1696" s="112" t="s">
        <v>2887</v>
      </c>
      <c r="C1696" s="112" t="s">
        <v>3341</v>
      </c>
      <c r="D1696" s="116"/>
      <c r="E1696" s="112"/>
      <c r="F1696" s="420"/>
      <c r="G1696" s="126"/>
      <c r="H1696" s="530"/>
    </row>
    <row r="1697" spans="1:8" s="271" customFormat="1" ht="12">
      <c r="A1697" s="182" t="s">
        <v>3345</v>
      </c>
      <c r="B1697" s="112" t="s">
        <v>2885</v>
      </c>
      <c r="C1697" s="463" t="s">
        <v>3340</v>
      </c>
      <c r="D1697" s="112" t="s">
        <v>3344</v>
      </c>
      <c r="E1697" s="274" t="s">
        <v>1293</v>
      </c>
      <c r="F1697" s="420"/>
      <c r="G1697" s="176"/>
      <c r="H1697" s="530">
        <v>2007.9</v>
      </c>
    </row>
    <row r="1698" spans="1:8" s="271" customFormat="1" ht="54" customHeight="1">
      <c r="A1698" s="120"/>
      <c r="B1698" s="112" t="s">
        <v>2887</v>
      </c>
      <c r="C1698" s="112" t="s">
        <v>3341</v>
      </c>
      <c r="D1698" s="112"/>
      <c r="E1698" s="112"/>
      <c r="F1698" s="420"/>
      <c r="G1698" s="176"/>
      <c r="H1698" s="530"/>
    </row>
    <row r="1699" spans="1:8" s="271" customFormat="1" ht="36">
      <c r="A1699" s="285" t="s">
        <v>3346</v>
      </c>
      <c r="B1699" s="283" t="s">
        <v>2887</v>
      </c>
      <c r="C1699" s="112" t="s">
        <v>3341</v>
      </c>
      <c r="D1699" s="274" t="s">
        <v>3347</v>
      </c>
      <c r="E1699" s="274" t="s">
        <v>1293</v>
      </c>
      <c r="F1699" s="460"/>
      <c r="G1699" s="423"/>
      <c r="H1699" s="464" t="s">
        <v>2423</v>
      </c>
    </row>
    <row r="1700" spans="1:8" s="271" customFormat="1" ht="12">
      <c r="A1700" s="285"/>
      <c r="B1700" s="283" t="s">
        <v>2487</v>
      </c>
      <c r="C1700" s="286" t="s">
        <v>3332</v>
      </c>
      <c r="D1700" s="286"/>
      <c r="E1700" s="286"/>
      <c r="F1700" s="460"/>
      <c r="G1700" s="423"/>
      <c r="H1700" s="291"/>
    </row>
    <row r="1701" spans="1:8" s="271" customFormat="1" ht="12">
      <c r="A1701" s="275"/>
      <c r="B1701" s="283" t="s">
        <v>3348</v>
      </c>
      <c r="C1701" s="286" t="s">
        <v>3332</v>
      </c>
      <c r="D1701" s="286"/>
      <c r="E1701" s="286"/>
      <c r="F1701" s="460"/>
      <c r="G1701" s="423"/>
      <c r="H1701" s="291"/>
    </row>
    <row r="1702" spans="1:8" s="271" customFormat="1" ht="12">
      <c r="A1702" s="285"/>
      <c r="B1702" s="283" t="s">
        <v>3349</v>
      </c>
      <c r="C1702" s="286" t="s">
        <v>3350</v>
      </c>
      <c r="D1702" s="286"/>
      <c r="E1702" s="286"/>
      <c r="F1702" s="460"/>
      <c r="G1702" s="423"/>
      <c r="H1702" s="291"/>
    </row>
    <row r="1703" spans="1:8" s="271" customFormat="1" ht="33.75" customHeight="1">
      <c r="A1703" s="285"/>
      <c r="B1703" s="283" t="s">
        <v>3351</v>
      </c>
      <c r="C1703" s="286" t="s">
        <v>3352</v>
      </c>
      <c r="D1703" s="286"/>
      <c r="E1703" s="286"/>
      <c r="F1703" s="460"/>
      <c r="G1703" s="423"/>
      <c r="H1703" s="291"/>
    </row>
    <row r="1704" spans="1:8" s="132" customFormat="1" ht="90" customHeight="1">
      <c r="A1704" s="175" t="s">
        <v>3353</v>
      </c>
      <c r="B1704" s="38" t="s">
        <v>2308</v>
      </c>
      <c r="C1704" s="38" t="s">
        <v>2307</v>
      </c>
      <c r="D1704" s="274" t="s">
        <v>3354</v>
      </c>
      <c r="E1704" s="274" t="s">
        <v>3311</v>
      </c>
      <c r="F1704" s="397"/>
      <c r="G1704" s="397"/>
      <c r="H1704" s="464" t="s">
        <v>2423</v>
      </c>
    </row>
    <row r="1705" spans="1:8" s="132" customFormat="1" ht="77.25" customHeight="1">
      <c r="A1705" s="175" t="s">
        <v>3355</v>
      </c>
      <c r="B1705" s="38" t="s">
        <v>2305</v>
      </c>
      <c r="C1705" s="272" t="s">
        <v>3356</v>
      </c>
      <c r="D1705" s="274" t="s">
        <v>3357</v>
      </c>
      <c r="E1705" s="274" t="s">
        <v>3311</v>
      </c>
      <c r="F1705" s="397"/>
      <c r="G1705" s="397"/>
      <c r="H1705" s="273">
        <v>2008.3</v>
      </c>
    </row>
    <row r="1706" spans="1:8" s="132" customFormat="1" ht="54" customHeight="1">
      <c r="A1706" s="99" t="s">
        <v>3358</v>
      </c>
      <c r="B1706" s="42" t="s">
        <v>2306</v>
      </c>
      <c r="C1706" s="277" t="s">
        <v>3359</v>
      </c>
      <c r="D1706" s="279" t="s">
        <v>3360</v>
      </c>
      <c r="E1706" s="279" t="s">
        <v>3311</v>
      </c>
      <c r="F1706" s="402"/>
      <c r="G1706" s="402"/>
      <c r="H1706" s="278">
        <v>2008.3</v>
      </c>
    </row>
    <row r="1707" spans="1:8" s="58" customFormat="1" ht="12">
      <c r="A1707" s="40"/>
      <c r="B1707" s="40"/>
      <c r="C1707" s="40"/>
      <c r="D1707" s="206"/>
      <c r="E1707" s="206"/>
      <c r="F1707" s="219"/>
      <c r="G1707" s="382"/>
      <c r="H1707" s="206"/>
    </row>
    <row r="1708" spans="2:7" ht="12">
      <c r="B1708" s="3"/>
      <c r="C1708" s="3"/>
      <c r="D1708" s="1"/>
      <c r="E1708" s="1"/>
      <c r="F1708" s="4"/>
      <c r="G1708" s="4"/>
    </row>
    <row r="1709" spans="1:8" s="58" customFormat="1" ht="12" thickBot="1">
      <c r="A1709" s="37" t="str">
        <f>A1588&amp;"港湾施工システム課 "</f>
        <v>港湾研究部 港湾施工システム課 </v>
      </c>
      <c r="B1709" s="37"/>
      <c r="C1709" s="37"/>
      <c r="D1709" s="65"/>
      <c r="E1709" s="65"/>
      <c r="F1709" s="177"/>
      <c r="G1709" s="379"/>
      <c r="H1709" s="65"/>
    </row>
    <row r="1710" spans="1:8" s="156" customFormat="1" ht="12" thickTop="1">
      <c r="A1710" s="199" t="s">
        <v>3060</v>
      </c>
      <c r="B1710" s="200" t="s">
        <v>3061</v>
      </c>
      <c r="C1710" s="200" t="s">
        <v>3067</v>
      </c>
      <c r="D1710" s="200" t="s">
        <v>3062</v>
      </c>
      <c r="E1710" s="200" t="s">
        <v>3063</v>
      </c>
      <c r="F1710" s="200" t="s">
        <v>3064</v>
      </c>
      <c r="G1710" s="201" t="s">
        <v>3065</v>
      </c>
      <c r="H1710" s="202" t="s">
        <v>3066</v>
      </c>
    </row>
    <row r="1711" spans="1:8" s="132" customFormat="1" ht="65.25" customHeight="1">
      <c r="A1711" s="170" t="s">
        <v>3361</v>
      </c>
      <c r="B1711" s="123" t="s">
        <v>2304</v>
      </c>
      <c r="C1711" s="123" t="s">
        <v>2488</v>
      </c>
      <c r="D1711" s="123" t="s">
        <v>2489</v>
      </c>
      <c r="E1711" s="123" t="s">
        <v>3234</v>
      </c>
      <c r="F1711" s="125"/>
      <c r="G1711" s="125"/>
      <c r="H1711" s="171">
        <v>2007.1</v>
      </c>
    </row>
    <row r="1712" spans="1:8" s="58" customFormat="1" ht="12">
      <c r="A1712" s="40"/>
      <c r="B1712" s="40"/>
      <c r="C1712" s="40"/>
      <c r="D1712" s="206"/>
      <c r="E1712" s="206"/>
      <c r="F1712" s="219"/>
      <c r="G1712" s="382"/>
      <c r="H1712" s="206"/>
    </row>
    <row r="1713" spans="2:7" ht="12">
      <c r="B1713" s="3"/>
      <c r="C1713" s="3"/>
      <c r="D1713" s="1"/>
      <c r="E1713" s="1"/>
      <c r="F1713" s="4"/>
      <c r="G1713" s="4"/>
    </row>
    <row r="1714" spans="1:8" s="12" customFormat="1" ht="41.25" hidden="1">
      <c r="A1714" s="9" t="s">
        <v>2490</v>
      </c>
      <c r="B1714" s="10"/>
      <c r="C1714" s="10"/>
      <c r="D1714" s="344"/>
      <c r="E1714" s="344"/>
      <c r="F1714" s="10"/>
      <c r="G1714" s="10"/>
      <c r="H1714" s="11"/>
    </row>
    <row r="1715" spans="2:8" ht="12">
      <c r="B1715" s="4"/>
      <c r="C1715" s="4"/>
      <c r="D1715" s="1"/>
      <c r="E1715" s="1"/>
      <c r="F1715" s="4"/>
      <c r="G1715" s="4"/>
      <c r="H1715" s="7"/>
    </row>
    <row r="1716" spans="1:8" s="58" customFormat="1" ht="13.5" thickBot="1">
      <c r="A1716" s="37" t="str">
        <f>A1714&amp;"空港新技術研究官 "</f>
        <v>空港研究部 空港新技術研究官 </v>
      </c>
      <c r="B1716" s="37"/>
      <c r="C1716" s="37"/>
      <c r="D1716" s="65"/>
      <c r="E1716" s="65"/>
      <c r="F1716" s="177"/>
      <c r="G1716" s="379"/>
      <c r="H1716" s="65"/>
    </row>
    <row r="1717" spans="1:8" s="58" customFormat="1" ht="13.5" thickTop="1">
      <c r="A1717" s="199" t="s">
        <v>3060</v>
      </c>
      <c r="B1717" s="200" t="s">
        <v>3061</v>
      </c>
      <c r="C1717" s="200" t="s">
        <v>3067</v>
      </c>
      <c r="D1717" s="200" t="s">
        <v>3062</v>
      </c>
      <c r="E1717" s="200" t="s">
        <v>3063</v>
      </c>
      <c r="F1717" s="200" t="s">
        <v>3064</v>
      </c>
      <c r="G1717" s="201" t="s">
        <v>3065</v>
      </c>
      <c r="H1717" s="207" t="s">
        <v>3066</v>
      </c>
    </row>
    <row r="1718" spans="1:8" s="58" customFormat="1" ht="51.75" customHeight="1">
      <c r="A1718" s="174" t="s">
        <v>2491</v>
      </c>
      <c r="B1718" s="140" t="s">
        <v>2492</v>
      </c>
      <c r="C1718" s="140" t="s">
        <v>3376</v>
      </c>
      <c r="D1718" s="128" t="s">
        <v>3400</v>
      </c>
      <c r="E1718" s="128" t="s">
        <v>3399</v>
      </c>
      <c r="F1718" s="141"/>
      <c r="G1718" s="141"/>
      <c r="H1718" s="190">
        <v>2008.3</v>
      </c>
    </row>
    <row r="1719" spans="1:8" s="58" customFormat="1" ht="12">
      <c r="A1719" s="40"/>
      <c r="B1719" s="40"/>
      <c r="C1719" s="40"/>
      <c r="D1719" s="206"/>
      <c r="E1719" s="206"/>
      <c r="F1719" s="219"/>
      <c r="G1719" s="382"/>
      <c r="H1719" s="206"/>
    </row>
    <row r="1720" spans="2:8" ht="12">
      <c r="B1720" s="4"/>
      <c r="C1720" s="4"/>
      <c r="D1720" s="1"/>
      <c r="E1720" s="1"/>
      <c r="F1720" s="4"/>
      <c r="G1720" s="4"/>
      <c r="H1720" s="7"/>
    </row>
    <row r="1721" spans="1:8" s="58" customFormat="1" ht="13.5" thickBot="1">
      <c r="A1721" s="37" t="str">
        <f>A1714&amp;"空港計画研究室 "</f>
        <v>空港研究部 空港計画研究室 </v>
      </c>
      <c r="B1721" s="37"/>
      <c r="C1721" s="37"/>
      <c r="D1721" s="65"/>
      <c r="E1721" s="65"/>
      <c r="F1721" s="177"/>
      <c r="G1721" s="379"/>
      <c r="H1721" s="65"/>
    </row>
    <row r="1722" spans="1:8" s="58" customFormat="1" ht="13.5" thickTop="1">
      <c r="A1722" s="199" t="s">
        <v>3060</v>
      </c>
      <c r="B1722" s="200" t="s">
        <v>3061</v>
      </c>
      <c r="C1722" s="200" t="s">
        <v>3067</v>
      </c>
      <c r="D1722" s="200" t="s">
        <v>3062</v>
      </c>
      <c r="E1722" s="200" t="s">
        <v>3063</v>
      </c>
      <c r="F1722" s="200" t="s">
        <v>3064</v>
      </c>
      <c r="G1722" s="201" t="s">
        <v>3065</v>
      </c>
      <c r="H1722" s="207" t="s">
        <v>3066</v>
      </c>
    </row>
    <row r="1723" spans="1:8" s="264" customFormat="1" ht="39" customHeight="1">
      <c r="A1723" s="167" t="s">
        <v>2493</v>
      </c>
      <c r="B1723" s="248" t="s">
        <v>2494</v>
      </c>
      <c r="C1723" s="115" t="s">
        <v>3362</v>
      </c>
      <c r="D1723" s="268" t="s">
        <v>3363</v>
      </c>
      <c r="E1723" s="147" t="s">
        <v>2495</v>
      </c>
      <c r="F1723" s="261"/>
      <c r="G1723" s="261"/>
      <c r="H1723" s="297">
        <v>2007.6</v>
      </c>
    </row>
    <row r="1724" spans="1:8" s="264" customFormat="1" ht="38.25" customHeight="1">
      <c r="A1724" s="94"/>
      <c r="B1724" s="91" t="s">
        <v>2496</v>
      </c>
      <c r="C1724" s="116" t="s">
        <v>3364</v>
      </c>
      <c r="D1724" s="269"/>
      <c r="E1724" s="265"/>
      <c r="F1724" s="456"/>
      <c r="G1724" s="396"/>
      <c r="H1724" s="298"/>
    </row>
    <row r="1725" spans="1:8" s="264" customFormat="1" ht="18" customHeight="1">
      <c r="A1725" s="113"/>
      <c r="B1725" s="112"/>
      <c r="C1725" s="116"/>
      <c r="D1725" s="269"/>
      <c r="E1725" s="265"/>
      <c r="F1725" s="456"/>
      <c r="G1725" s="396"/>
      <c r="H1725" s="298"/>
    </row>
    <row r="1726" spans="1:8" s="132" customFormat="1" ht="44.25" customHeight="1">
      <c r="A1726" s="368" t="s">
        <v>3365</v>
      </c>
      <c r="B1726" s="369" t="s">
        <v>2497</v>
      </c>
      <c r="C1726" s="369" t="s">
        <v>3366</v>
      </c>
      <c r="D1726" s="267" t="s">
        <v>3363</v>
      </c>
      <c r="E1726" s="369" t="s">
        <v>3367</v>
      </c>
      <c r="F1726" s="414"/>
      <c r="G1726" s="414"/>
      <c r="H1726" s="192">
        <v>2007.11</v>
      </c>
    </row>
    <row r="1727" spans="1:8" s="58" customFormat="1" ht="12">
      <c r="A1727" s="40"/>
      <c r="B1727" s="40"/>
      <c r="C1727" s="40"/>
      <c r="D1727" s="206"/>
      <c r="E1727" s="206"/>
      <c r="F1727" s="219"/>
      <c r="G1727" s="382"/>
      <c r="H1727" s="206"/>
    </row>
    <row r="1728" spans="2:7" ht="12" hidden="1">
      <c r="B1728" s="3"/>
      <c r="C1728" s="3"/>
      <c r="D1728" s="1"/>
      <c r="E1728" s="1"/>
      <c r="F1728" s="4"/>
      <c r="G1728" s="4"/>
    </row>
    <row r="1729" spans="1:8" s="58" customFormat="1" ht="12" hidden="1">
      <c r="A1729" s="37" t="str">
        <f>A1714&amp;"空港ターミナル研究室 "</f>
        <v>空港研究部 空港ターミナル研究室 </v>
      </c>
      <c r="B1729" s="37"/>
      <c r="C1729" s="37"/>
      <c r="D1729" s="65"/>
      <c r="E1729" s="65"/>
      <c r="F1729" s="177"/>
      <c r="G1729" s="379"/>
      <c r="H1729" s="65"/>
    </row>
    <row r="1730" spans="1:8" s="58" customFormat="1" ht="12" hidden="1" thickTop="1">
      <c r="A1730" s="199" t="s">
        <v>3060</v>
      </c>
      <c r="B1730" s="200" t="s">
        <v>3061</v>
      </c>
      <c r="C1730" s="200" t="s">
        <v>3067</v>
      </c>
      <c r="D1730" s="345" t="s">
        <v>3062</v>
      </c>
      <c r="E1730" s="345" t="s">
        <v>3063</v>
      </c>
      <c r="F1730" s="200" t="s">
        <v>3064</v>
      </c>
      <c r="G1730" s="201" t="s">
        <v>3065</v>
      </c>
      <c r="H1730" s="207" t="s">
        <v>3066</v>
      </c>
    </row>
    <row r="1731" spans="1:8" s="58" customFormat="1" ht="12" hidden="1">
      <c r="A1731" s="208"/>
      <c r="B1731" s="209"/>
      <c r="C1731" s="209"/>
      <c r="D1731" s="348"/>
      <c r="E1731" s="348"/>
      <c r="F1731" s="448"/>
      <c r="G1731" s="383"/>
      <c r="H1731" s="210"/>
    </row>
    <row r="1732" spans="1:8" s="58" customFormat="1" ht="12" hidden="1">
      <c r="A1732" s="211"/>
      <c r="B1732" s="212"/>
      <c r="C1732" s="212"/>
      <c r="D1732" s="349"/>
      <c r="E1732" s="349"/>
      <c r="F1732" s="449"/>
      <c r="G1732" s="384"/>
      <c r="H1732" s="213"/>
    </row>
    <row r="1733" spans="1:8" s="58" customFormat="1" ht="12" hidden="1">
      <c r="A1733" s="214"/>
      <c r="B1733" s="212"/>
      <c r="C1733" s="212"/>
      <c r="D1733" s="349"/>
      <c r="E1733" s="349"/>
      <c r="F1733" s="449"/>
      <c r="G1733" s="384"/>
      <c r="H1733" s="213"/>
    </row>
    <row r="1734" spans="1:8" s="58" customFormat="1" ht="12" hidden="1">
      <c r="A1734" s="214"/>
      <c r="B1734" s="212"/>
      <c r="C1734" s="212"/>
      <c r="D1734" s="349"/>
      <c r="E1734" s="349"/>
      <c r="F1734" s="449"/>
      <c r="G1734" s="384"/>
      <c r="H1734" s="213"/>
    </row>
    <row r="1735" spans="1:8" s="58" customFormat="1" ht="12" hidden="1">
      <c r="A1735" s="214"/>
      <c r="B1735" s="212"/>
      <c r="C1735" s="212"/>
      <c r="D1735" s="349"/>
      <c r="E1735" s="349"/>
      <c r="F1735" s="449"/>
      <c r="G1735" s="384"/>
      <c r="H1735" s="213"/>
    </row>
    <row r="1736" spans="1:8" s="58" customFormat="1" ht="12" hidden="1">
      <c r="A1736" s="211"/>
      <c r="B1736" s="212"/>
      <c r="C1736" s="212"/>
      <c r="D1736" s="349"/>
      <c r="E1736" s="349"/>
      <c r="F1736" s="449"/>
      <c r="G1736" s="384"/>
      <c r="H1736" s="213"/>
    </row>
    <row r="1737" spans="1:8" s="58" customFormat="1" ht="12" hidden="1">
      <c r="A1737" s="211"/>
      <c r="B1737" s="212"/>
      <c r="C1737" s="212"/>
      <c r="D1737" s="349"/>
      <c r="E1737" s="349"/>
      <c r="F1737" s="449"/>
      <c r="G1737" s="384"/>
      <c r="H1737" s="213"/>
    </row>
    <row r="1738" spans="1:8" s="58" customFormat="1" ht="12" hidden="1">
      <c r="A1738" s="211"/>
      <c r="B1738" s="212"/>
      <c r="C1738" s="212"/>
      <c r="D1738" s="349"/>
      <c r="E1738" s="349"/>
      <c r="F1738" s="449"/>
      <c r="G1738" s="384"/>
      <c r="H1738" s="213"/>
    </row>
    <row r="1739" spans="1:8" s="58" customFormat="1" ht="12" hidden="1">
      <c r="A1739" s="211"/>
      <c r="B1739" s="212"/>
      <c r="C1739" s="212"/>
      <c r="D1739" s="349"/>
      <c r="E1739" s="349"/>
      <c r="F1739" s="449"/>
      <c r="G1739" s="384"/>
      <c r="H1739" s="213"/>
    </row>
    <row r="1740" spans="1:8" s="58" customFormat="1" ht="12" hidden="1">
      <c r="A1740" s="211"/>
      <c r="B1740" s="212"/>
      <c r="C1740" s="212"/>
      <c r="D1740" s="349"/>
      <c r="E1740" s="349"/>
      <c r="F1740" s="449"/>
      <c r="G1740" s="384"/>
      <c r="H1740" s="213"/>
    </row>
    <row r="1741" spans="1:8" s="58" customFormat="1" ht="12" hidden="1">
      <c r="A1741" s="215"/>
      <c r="B1741" s="216"/>
      <c r="C1741" s="216"/>
      <c r="D1741" s="350"/>
      <c r="E1741" s="350"/>
      <c r="F1741" s="450"/>
      <c r="G1741" s="385"/>
      <c r="H1741" s="217"/>
    </row>
    <row r="1742" spans="1:8" s="58" customFormat="1" ht="12" hidden="1">
      <c r="A1742" s="40"/>
      <c r="B1742" s="40"/>
      <c r="C1742" s="40"/>
      <c r="D1742" s="206"/>
      <c r="E1742" s="206"/>
      <c r="F1742" s="219"/>
      <c r="G1742" s="382"/>
      <c r="H1742" s="206"/>
    </row>
    <row r="1743" spans="2:7" ht="12">
      <c r="B1743" s="3"/>
      <c r="C1743" s="3"/>
      <c r="D1743" s="1"/>
      <c r="E1743" s="1"/>
      <c r="F1743" s="4"/>
      <c r="G1743" s="4"/>
    </row>
    <row r="1744" spans="1:8" s="58" customFormat="1" ht="12" thickBot="1">
      <c r="A1744" s="37" t="str">
        <f>A1714&amp;"空港施設研究室 "</f>
        <v>空港研究部 空港施設研究室 </v>
      </c>
      <c r="B1744" s="37"/>
      <c r="C1744" s="37"/>
      <c r="D1744" s="65"/>
      <c r="E1744" s="65"/>
      <c r="F1744" s="177"/>
      <c r="G1744" s="379"/>
      <c r="H1744" s="65"/>
    </row>
    <row r="1745" spans="1:8" s="58" customFormat="1" ht="12" thickTop="1">
      <c r="A1745" s="199" t="s">
        <v>3060</v>
      </c>
      <c r="B1745" s="200" t="s">
        <v>3061</v>
      </c>
      <c r="C1745" s="200" t="s">
        <v>3067</v>
      </c>
      <c r="D1745" s="200" t="s">
        <v>3062</v>
      </c>
      <c r="E1745" s="200" t="s">
        <v>3063</v>
      </c>
      <c r="F1745" s="200" t="s">
        <v>3064</v>
      </c>
      <c r="G1745" s="201" t="s">
        <v>3065</v>
      </c>
      <c r="H1745" s="207" t="s">
        <v>3066</v>
      </c>
    </row>
    <row r="1746" spans="1:8" s="264" customFormat="1" ht="39" customHeight="1">
      <c r="A1746" s="533" t="s">
        <v>2498</v>
      </c>
      <c r="B1746" s="127" t="s">
        <v>3368</v>
      </c>
      <c r="C1746" s="115" t="s">
        <v>3369</v>
      </c>
      <c r="D1746" s="531" t="s">
        <v>2499</v>
      </c>
      <c r="E1746" s="531" t="s">
        <v>3370</v>
      </c>
      <c r="F1746" s="260"/>
      <c r="G1746" s="261"/>
      <c r="H1746" s="262">
        <v>2007.4</v>
      </c>
    </row>
    <row r="1747" spans="1:8" s="264" customFormat="1" ht="45.75" customHeight="1">
      <c r="A1747" s="534"/>
      <c r="B1747" s="120" t="s">
        <v>3371</v>
      </c>
      <c r="C1747" s="116" t="s">
        <v>3372</v>
      </c>
      <c r="D1747" s="532"/>
      <c r="E1747" s="532"/>
      <c r="F1747" s="417"/>
      <c r="G1747" s="396"/>
      <c r="H1747" s="269"/>
    </row>
    <row r="1748" spans="1:8" s="264" customFormat="1" ht="39.75" customHeight="1">
      <c r="A1748" s="113"/>
      <c r="B1748" s="112" t="s">
        <v>3373</v>
      </c>
      <c r="C1748" s="116" t="s">
        <v>3374</v>
      </c>
      <c r="D1748" s="265"/>
      <c r="E1748" s="532"/>
      <c r="F1748" s="417"/>
      <c r="G1748" s="396"/>
      <c r="H1748" s="269"/>
    </row>
    <row r="1749" spans="1:8" s="264" customFormat="1" ht="39.75" customHeight="1">
      <c r="A1749" s="120"/>
      <c r="B1749" s="112" t="s">
        <v>3375</v>
      </c>
      <c r="C1749" s="112" t="s">
        <v>2881</v>
      </c>
      <c r="D1749" s="265"/>
      <c r="E1749" s="265"/>
      <c r="F1749" s="417"/>
      <c r="G1749" s="396"/>
      <c r="H1749" s="269"/>
    </row>
    <row r="1750" spans="1:8" s="271" customFormat="1" ht="15" customHeight="1">
      <c r="A1750" s="113" t="s">
        <v>2500</v>
      </c>
      <c r="B1750" s="113" t="s">
        <v>2501</v>
      </c>
      <c r="C1750" s="112" t="s">
        <v>3376</v>
      </c>
      <c r="D1750" s="274" t="s">
        <v>2502</v>
      </c>
      <c r="E1750" s="274" t="s">
        <v>2910</v>
      </c>
      <c r="F1750" s="419"/>
      <c r="G1750" s="397"/>
      <c r="H1750" s="269">
        <v>2007.9</v>
      </c>
    </row>
    <row r="1751" spans="1:8" s="271" customFormat="1" ht="15" customHeight="1">
      <c r="A1751" s="113" t="s">
        <v>3377</v>
      </c>
      <c r="B1751" s="305"/>
      <c r="C1751" s="112" t="s">
        <v>3378</v>
      </c>
      <c r="D1751" s="274" t="s">
        <v>2503</v>
      </c>
      <c r="E1751" s="274"/>
      <c r="F1751" s="419"/>
      <c r="G1751" s="397"/>
      <c r="H1751" s="293"/>
    </row>
    <row r="1752" spans="1:8" s="271" customFormat="1" ht="15" customHeight="1">
      <c r="A1752" s="113"/>
      <c r="B1752" s="113" t="s">
        <v>2504</v>
      </c>
      <c r="C1752" s="112"/>
      <c r="D1752" s="273"/>
      <c r="E1752" s="274"/>
      <c r="F1752" s="418"/>
      <c r="G1752" s="397"/>
      <c r="H1752" s="293"/>
    </row>
    <row r="1753" spans="1:8" s="271" customFormat="1" ht="35.25" customHeight="1">
      <c r="A1753" s="285"/>
      <c r="B1753" s="113" t="s">
        <v>2505</v>
      </c>
      <c r="C1753" s="286" t="s">
        <v>3379</v>
      </c>
      <c r="D1753" s="273"/>
      <c r="E1753" s="274"/>
      <c r="F1753" s="418"/>
      <c r="G1753" s="397"/>
      <c r="H1753" s="293"/>
    </row>
    <row r="1754" spans="1:8" s="271" customFormat="1" ht="27.75" customHeight="1">
      <c r="A1754" s="291" t="s">
        <v>2506</v>
      </c>
      <c r="B1754" s="292" t="s">
        <v>2413</v>
      </c>
      <c r="C1754" s="373" t="s">
        <v>3380</v>
      </c>
      <c r="D1754" s="273" t="s">
        <v>2507</v>
      </c>
      <c r="E1754" s="273" t="s">
        <v>2910</v>
      </c>
      <c r="F1754" s="418"/>
      <c r="G1754" s="397"/>
      <c r="H1754" s="269">
        <v>2007.9</v>
      </c>
    </row>
    <row r="1755" spans="1:8" s="271" customFormat="1" ht="15" customHeight="1">
      <c r="A1755" s="291" t="s">
        <v>3381</v>
      </c>
      <c r="B1755" s="292" t="s">
        <v>2414</v>
      </c>
      <c r="C1755" s="285" t="s">
        <v>3382</v>
      </c>
      <c r="D1755" s="273" t="s">
        <v>2508</v>
      </c>
      <c r="E1755" s="273"/>
      <c r="F1755" s="418"/>
      <c r="G1755" s="397"/>
      <c r="H1755" s="293"/>
    </row>
    <row r="1756" spans="1:8" s="271" customFormat="1" ht="15" customHeight="1">
      <c r="A1756" s="120"/>
      <c r="B1756" s="112" t="s">
        <v>3383</v>
      </c>
      <c r="C1756" s="113" t="s">
        <v>3376</v>
      </c>
      <c r="D1756" s="273"/>
      <c r="E1756" s="273"/>
      <c r="F1756" s="418"/>
      <c r="G1756" s="397"/>
      <c r="H1756" s="293"/>
    </row>
    <row r="1757" spans="1:8" s="271" customFormat="1" ht="32.25" customHeight="1">
      <c r="A1757" s="120"/>
      <c r="B1757" s="292"/>
      <c r="C1757" s="113" t="s">
        <v>3378</v>
      </c>
      <c r="D1757" s="273"/>
      <c r="E1757" s="273"/>
      <c r="F1757" s="418"/>
      <c r="G1757" s="397"/>
      <c r="H1757" s="293"/>
    </row>
    <row r="1758" spans="1:8" s="271" customFormat="1" ht="27" customHeight="1">
      <c r="A1758" s="113" t="s">
        <v>2509</v>
      </c>
      <c r="B1758" s="116" t="s">
        <v>2415</v>
      </c>
      <c r="C1758" s="112" t="s">
        <v>3569</v>
      </c>
      <c r="D1758" s="273" t="s">
        <v>2502</v>
      </c>
      <c r="E1758" s="273" t="s">
        <v>2910</v>
      </c>
      <c r="F1758" s="418"/>
      <c r="G1758" s="397"/>
      <c r="H1758" s="269">
        <v>2007.9</v>
      </c>
    </row>
    <row r="1759" spans="1:8" s="271" customFormat="1" ht="15" customHeight="1">
      <c r="A1759" s="113" t="s">
        <v>3384</v>
      </c>
      <c r="B1759" s="116" t="s">
        <v>2416</v>
      </c>
      <c r="C1759" s="112"/>
      <c r="D1759" s="273" t="s">
        <v>2508</v>
      </c>
      <c r="E1759" s="273"/>
      <c r="F1759" s="418"/>
      <c r="G1759" s="397"/>
      <c r="H1759" s="293"/>
    </row>
    <row r="1760" spans="1:8" s="271" customFormat="1" ht="30.75" customHeight="1">
      <c r="A1760" s="113"/>
      <c r="B1760" s="116" t="s">
        <v>2417</v>
      </c>
      <c r="C1760" s="112" t="s">
        <v>3385</v>
      </c>
      <c r="D1760" s="273"/>
      <c r="E1760" s="273"/>
      <c r="F1760" s="418"/>
      <c r="G1760" s="397"/>
      <c r="H1760" s="293"/>
    </row>
    <row r="1761" spans="1:8" s="271" customFormat="1" ht="15" customHeight="1">
      <c r="A1761" s="113"/>
      <c r="B1761" s="116" t="s">
        <v>2418</v>
      </c>
      <c r="C1761" s="112"/>
      <c r="D1761" s="273"/>
      <c r="E1761" s="273"/>
      <c r="F1761" s="418"/>
      <c r="G1761" s="397"/>
      <c r="H1761" s="293"/>
    </row>
    <row r="1762" spans="1:8" s="271" customFormat="1" ht="15" customHeight="1">
      <c r="A1762" s="113"/>
      <c r="B1762" s="116" t="s">
        <v>3386</v>
      </c>
      <c r="C1762" s="112" t="s">
        <v>3376</v>
      </c>
      <c r="D1762" s="273"/>
      <c r="E1762" s="273"/>
      <c r="F1762" s="418"/>
      <c r="G1762" s="397"/>
      <c r="H1762" s="293"/>
    </row>
    <row r="1763" spans="1:8" s="271" customFormat="1" ht="15" customHeight="1">
      <c r="A1763" s="113"/>
      <c r="B1763" s="116"/>
      <c r="C1763" s="112" t="s">
        <v>3378</v>
      </c>
      <c r="D1763" s="273"/>
      <c r="E1763" s="273"/>
      <c r="F1763" s="418"/>
      <c r="G1763" s="397"/>
      <c r="H1763" s="293"/>
    </row>
    <row r="1764" spans="1:8" s="271" customFormat="1" ht="28.5" customHeight="1">
      <c r="A1764" s="113"/>
      <c r="B1764" s="116" t="s">
        <v>2505</v>
      </c>
      <c r="C1764" s="112"/>
      <c r="D1764" s="116"/>
      <c r="E1764" s="116"/>
      <c r="F1764" s="176"/>
      <c r="G1764" s="126"/>
      <c r="H1764" s="120"/>
    </row>
    <row r="1765" spans="1:8" s="271" customFormat="1" ht="37.5" customHeight="1">
      <c r="A1765" s="120" t="s">
        <v>2510</v>
      </c>
      <c r="B1765" s="112" t="s">
        <v>2419</v>
      </c>
      <c r="C1765" s="113" t="s">
        <v>3385</v>
      </c>
      <c r="D1765" s="273" t="s">
        <v>2502</v>
      </c>
      <c r="E1765" s="274" t="s">
        <v>2910</v>
      </c>
      <c r="F1765" s="418"/>
      <c r="G1765" s="397"/>
      <c r="H1765" s="269">
        <v>2007.9</v>
      </c>
    </row>
    <row r="1766" spans="1:8" s="271" customFormat="1" ht="15" customHeight="1">
      <c r="A1766" s="120" t="s">
        <v>3387</v>
      </c>
      <c r="B1766" s="112" t="s">
        <v>2420</v>
      </c>
      <c r="C1766" s="113"/>
      <c r="D1766" s="273" t="s">
        <v>2508</v>
      </c>
      <c r="E1766" s="274"/>
      <c r="F1766" s="418"/>
      <c r="G1766" s="397"/>
      <c r="H1766" s="293"/>
    </row>
    <row r="1767" spans="1:8" s="271" customFormat="1" ht="28.5" customHeight="1">
      <c r="A1767" s="120"/>
      <c r="B1767" s="112" t="s">
        <v>2421</v>
      </c>
      <c r="C1767" s="113" t="s">
        <v>3570</v>
      </c>
      <c r="D1767" s="273"/>
      <c r="E1767" s="274"/>
      <c r="F1767" s="418"/>
      <c r="G1767" s="397"/>
      <c r="H1767" s="293"/>
    </row>
    <row r="1768" spans="1:8" s="271" customFormat="1" ht="15" customHeight="1">
      <c r="A1768" s="120"/>
      <c r="B1768" s="112" t="s">
        <v>2422</v>
      </c>
      <c r="C1768" s="113"/>
      <c r="D1768" s="273"/>
      <c r="E1768" s="274"/>
      <c r="F1768" s="418"/>
      <c r="G1768" s="397"/>
      <c r="H1768" s="293"/>
    </row>
    <row r="1769" spans="1:8" s="271" customFormat="1" ht="15" customHeight="1">
      <c r="A1769" s="120"/>
      <c r="B1769" s="112" t="s">
        <v>3383</v>
      </c>
      <c r="C1769" s="113" t="s">
        <v>3376</v>
      </c>
      <c r="D1769" s="273"/>
      <c r="E1769" s="274"/>
      <c r="F1769" s="418"/>
      <c r="G1769" s="397"/>
      <c r="H1769" s="293"/>
    </row>
    <row r="1770" spans="1:8" s="271" customFormat="1" ht="15" customHeight="1">
      <c r="A1770" s="120"/>
      <c r="B1770" s="112"/>
      <c r="C1770" s="113" t="s">
        <v>3378</v>
      </c>
      <c r="D1770" s="273"/>
      <c r="E1770" s="274"/>
      <c r="F1770" s="418"/>
      <c r="G1770" s="397"/>
      <c r="H1770" s="293"/>
    </row>
    <row r="1771" spans="1:8" s="271" customFormat="1" ht="33.75" customHeight="1">
      <c r="A1771" s="120"/>
      <c r="B1771" s="112" t="s">
        <v>2505</v>
      </c>
      <c r="C1771" s="113"/>
      <c r="D1771" s="116"/>
      <c r="E1771" s="112"/>
      <c r="F1771" s="176"/>
      <c r="G1771" s="126"/>
      <c r="H1771" s="120"/>
    </row>
    <row r="1772" spans="1:8" s="130" customFormat="1" ht="79.5" customHeight="1">
      <c r="A1772" s="175" t="s">
        <v>2511</v>
      </c>
      <c r="B1772" s="38" t="s">
        <v>2300</v>
      </c>
      <c r="C1772" s="38" t="s">
        <v>2301</v>
      </c>
      <c r="D1772" s="104" t="s">
        <v>3388</v>
      </c>
      <c r="E1772" s="104" t="s">
        <v>3388</v>
      </c>
      <c r="F1772" s="236"/>
      <c r="G1772" s="236"/>
      <c r="H1772" s="269">
        <v>2007.11</v>
      </c>
    </row>
    <row r="1773" spans="1:8" s="132" customFormat="1" ht="46.5" customHeight="1">
      <c r="A1773" s="366" t="s">
        <v>3389</v>
      </c>
      <c r="B1773" s="367" t="s">
        <v>2298</v>
      </c>
      <c r="C1773" s="367" t="s">
        <v>3390</v>
      </c>
      <c r="D1773" s="367" t="s">
        <v>2512</v>
      </c>
      <c r="E1773" s="367" t="s">
        <v>3311</v>
      </c>
      <c r="F1773" s="413" t="s">
        <v>2513</v>
      </c>
      <c r="G1773" s="413"/>
      <c r="H1773" s="269">
        <v>2007.12</v>
      </c>
    </row>
    <row r="1774" spans="1:8" s="132" customFormat="1" ht="69.75" customHeight="1">
      <c r="A1774" s="366" t="s">
        <v>3391</v>
      </c>
      <c r="B1774" s="367" t="s">
        <v>2297</v>
      </c>
      <c r="C1774" s="367" t="s">
        <v>3392</v>
      </c>
      <c r="D1774" s="367" t="s">
        <v>2514</v>
      </c>
      <c r="E1774" s="367" t="s">
        <v>3311</v>
      </c>
      <c r="F1774" s="413" t="s">
        <v>2515</v>
      </c>
      <c r="G1774" s="413"/>
      <c r="H1774" s="269">
        <v>2007.12</v>
      </c>
    </row>
    <row r="1775" spans="1:8" s="132" customFormat="1" ht="139.5" customHeight="1">
      <c r="A1775" s="366" t="s">
        <v>3393</v>
      </c>
      <c r="B1775" s="367" t="s">
        <v>2302</v>
      </c>
      <c r="C1775" s="367" t="s">
        <v>2299</v>
      </c>
      <c r="D1775" s="367" t="s">
        <v>2514</v>
      </c>
      <c r="E1775" s="367" t="s">
        <v>3311</v>
      </c>
      <c r="F1775" s="413" t="s">
        <v>2515</v>
      </c>
      <c r="G1775" s="413"/>
      <c r="H1775" s="269">
        <v>2007.12</v>
      </c>
    </row>
    <row r="1776" spans="1:8" s="132" customFormat="1" ht="93.75" customHeight="1">
      <c r="A1776" s="366" t="s">
        <v>3394</v>
      </c>
      <c r="B1776" s="367" t="s">
        <v>2303</v>
      </c>
      <c r="C1776" s="367" t="s">
        <v>3395</v>
      </c>
      <c r="D1776" s="367" t="s">
        <v>2516</v>
      </c>
      <c r="E1776" s="367" t="s">
        <v>3311</v>
      </c>
      <c r="F1776" s="413" t="s">
        <v>2515</v>
      </c>
      <c r="G1776" s="413"/>
      <c r="H1776" s="269">
        <v>2007.12</v>
      </c>
    </row>
    <row r="1777" spans="1:8" s="132" customFormat="1" ht="61.5" customHeight="1">
      <c r="A1777" s="368" t="s">
        <v>3396</v>
      </c>
      <c r="B1777" s="369" t="s">
        <v>2296</v>
      </c>
      <c r="C1777" s="369" t="s">
        <v>3397</v>
      </c>
      <c r="D1777" s="369" t="s">
        <v>3398</v>
      </c>
      <c r="E1777" s="369" t="s">
        <v>3398</v>
      </c>
      <c r="F1777" s="414"/>
      <c r="G1777" s="414"/>
      <c r="H1777" s="266">
        <v>2007.12</v>
      </c>
    </row>
    <row r="1778" spans="1:8" s="58" customFormat="1" ht="12">
      <c r="A1778" s="40"/>
      <c r="B1778" s="40"/>
      <c r="C1778" s="40"/>
      <c r="D1778" s="206"/>
      <c r="E1778" s="206"/>
      <c r="F1778" s="219"/>
      <c r="G1778" s="382"/>
      <c r="H1778" s="206"/>
    </row>
    <row r="1779" spans="1:8" s="58" customFormat="1" ht="12" hidden="1">
      <c r="A1779" s="37"/>
      <c r="B1779" s="37"/>
      <c r="C1779" s="37"/>
      <c r="D1779" s="65"/>
      <c r="E1779" s="65"/>
      <c r="F1779" s="177"/>
      <c r="G1779" s="379"/>
      <c r="H1779" s="65"/>
    </row>
    <row r="1780" spans="1:8" s="58" customFormat="1" ht="12" hidden="1">
      <c r="A1780" s="37" t="str">
        <f>A1714&amp;"空港施工システム室 "</f>
        <v>空港研究部 空港施工システム室 </v>
      </c>
      <c r="B1780" s="37"/>
      <c r="C1780" s="37"/>
      <c r="D1780" s="65"/>
      <c r="E1780" s="65"/>
      <c r="F1780" s="177"/>
      <c r="G1780" s="379"/>
      <c r="H1780" s="65"/>
    </row>
    <row r="1781" spans="1:8" s="58" customFormat="1" ht="12" hidden="1" thickTop="1">
      <c r="A1781" s="199" t="s">
        <v>3060</v>
      </c>
      <c r="B1781" s="200" t="s">
        <v>3061</v>
      </c>
      <c r="C1781" s="200" t="s">
        <v>3067</v>
      </c>
      <c r="D1781" s="345" t="s">
        <v>3062</v>
      </c>
      <c r="E1781" s="345" t="s">
        <v>3063</v>
      </c>
      <c r="F1781" s="200" t="s">
        <v>3064</v>
      </c>
      <c r="G1781" s="201" t="s">
        <v>3065</v>
      </c>
      <c r="H1781" s="207" t="s">
        <v>3066</v>
      </c>
    </row>
    <row r="1782" spans="1:8" s="58" customFormat="1" ht="12" hidden="1">
      <c r="A1782" s="208"/>
      <c r="B1782" s="209"/>
      <c r="C1782" s="209"/>
      <c r="D1782" s="348"/>
      <c r="E1782" s="348"/>
      <c r="F1782" s="448"/>
      <c r="G1782" s="383"/>
      <c r="H1782" s="210"/>
    </row>
    <row r="1783" spans="1:8" s="58" customFormat="1" ht="12" hidden="1">
      <c r="A1783" s="211"/>
      <c r="B1783" s="212"/>
      <c r="C1783" s="212"/>
      <c r="D1783" s="349"/>
      <c r="E1783" s="349"/>
      <c r="F1783" s="449"/>
      <c r="G1783" s="384"/>
      <c r="H1783" s="213"/>
    </row>
    <row r="1784" spans="1:8" s="58" customFormat="1" ht="12" hidden="1">
      <c r="A1784" s="214"/>
      <c r="B1784" s="212"/>
      <c r="C1784" s="212"/>
      <c r="D1784" s="349"/>
      <c r="E1784" s="349"/>
      <c r="F1784" s="449"/>
      <c r="G1784" s="384"/>
      <c r="H1784" s="213"/>
    </row>
    <row r="1785" spans="1:8" s="58" customFormat="1" ht="12" hidden="1">
      <c r="A1785" s="214"/>
      <c r="B1785" s="212"/>
      <c r="C1785" s="212"/>
      <c r="D1785" s="349"/>
      <c r="E1785" s="349"/>
      <c r="F1785" s="449"/>
      <c r="G1785" s="384"/>
      <c r="H1785" s="213"/>
    </row>
    <row r="1786" spans="1:8" s="58" customFormat="1" ht="12" hidden="1">
      <c r="A1786" s="214"/>
      <c r="B1786" s="212"/>
      <c r="C1786" s="212"/>
      <c r="D1786" s="349"/>
      <c r="E1786" s="349"/>
      <c r="F1786" s="449"/>
      <c r="G1786" s="384"/>
      <c r="H1786" s="213"/>
    </row>
    <row r="1787" spans="1:8" s="58" customFormat="1" ht="12" hidden="1">
      <c r="A1787" s="211"/>
      <c r="B1787" s="212"/>
      <c r="C1787" s="212"/>
      <c r="D1787" s="349"/>
      <c r="E1787" s="349"/>
      <c r="F1787" s="449"/>
      <c r="G1787" s="384"/>
      <c r="H1787" s="213"/>
    </row>
    <row r="1788" spans="1:8" s="58" customFormat="1" ht="12" hidden="1">
      <c r="A1788" s="211"/>
      <c r="B1788" s="212"/>
      <c r="C1788" s="212"/>
      <c r="D1788" s="349"/>
      <c r="E1788" s="349"/>
      <c r="F1788" s="449"/>
      <c r="G1788" s="384"/>
      <c r="H1788" s="213"/>
    </row>
    <row r="1789" spans="1:8" s="58" customFormat="1" ht="12" hidden="1">
      <c r="A1789" s="211"/>
      <c r="B1789" s="212"/>
      <c r="C1789" s="212"/>
      <c r="D1789" s="349"/>
      <c r="E1789" s="349"/>
      <c r="F1789" s="449"/>
      <c r="G1789" s="384"/>
      <c r="H1789" s="213"/>
    </row>
    <row r="1790" spans="1:8" s="58" customFormat="1" ht="12" hidden="1">
      <c r="A1790" s="211"/>
      <c r="B1790" s="212"/>
      <c r="C1790" s="212"/>
      <c r="D1790" s="349"/>
      <c r="E1790" s="349"/>
      <c r="F1790" s="449"/>
      <c r="G1790" s="384"/>
      <c r="H1790" s="213"/>
    </row>
    <row r="1791" spans="1:8" s="58" customFormat="1" ht="12" hidden="1">
      <c r="A1791" s="211"/>
      <c r="B1791" s="212"/>
      <c r="C1791" s="212"/>
      <c r="D1791" s="349"/>
      <c r="E1791" s="349"/>
      <c r="F1791" s="449"/>
      <c r="G1791" s="384"/>
      <c r="H1791" s="213"/>
    </row>
    <row r="1792" spans="1:8" s="58" customFormat="1" ht="12" hidden="1">
      <c r="A1792" s="215"/>
      <c r="B1792" s="216"/>
      <c r="C1792" s="216"/>
      <c r="D1792" s="350"/>
      <c r="E1792" s="350"/>
      <c r="F1792" s="450"/>
      <c r="G1792" s="385"/>
      <c r="H1792" s="217"/>
    </row>
    <row r="1793" spans="1:8" s="58" customFormat="1" ht="12" hidden="1">
      <c r="A1793" s="40"/>
      <c r="B1793" s="40"/>
      <c r="C1793" s="40"/>
      <c r="D1793" s="206"/>
      <c r="E1793" s="206"/>
      <c r="F1793" s="219"/>
      <c r="G1793" s="382"/>
      <c r="H1793" s="206"/>
    </row>
    <row r="1794" spans="2:7" ht="12" hidden="1">
      <c r="B1794" s="3"/>
      <c r="C1794" s="3"/>
      <c r="D1794" s="1"/>
      <c r="E1794" s="1"/>
      <c r="F1794" s="4"/>
      <c r="G1794" s="4"/>
    </row>
    <row r="1795" spans="2:7" ht="12">
      <c r="B1795" s="3"/>
      <c r="C1795" s="3"/>
      <c r="D1795" s="1"/>
      <c r="E1795" s="1"/>
      <c r="F1795" s="4"/>
      <c r="G1795" s="4"/>
    </row>
    <row r="1796" spans="1:8" s="17" customFormat="1" ht="41.25" hidden="1">
      <c r="A1796" s="15" t="s">
        <v>2517</v>
      </c>
      <c r="B1796" s="16"/>
      <c r="C1796" s="16"/>
      <c r="D1796" s="11"/>
      <c r="E1796" s="11"/>
      <c r="F1796" s="16"/>
      <c r="G1796" s="16"/>
      <c r="H1796" s="11"/>
    </row>
    <row r="1797" spans="2:8" ht="12">
      <c r="B1797" s="4"/>
      <c r="C1797" s="4"/>
      <c r="D1797" s="1"/>
      <c r="E1797" s="1"/>
      <c r="F1797" s="4"/>
      <c r="G1797" s="4"/>
      <c r="H1797" s="7"/>
    </row>
    <row r="1798" spans="1:8" s="58" customFormat="1" ht="12" thickBot="1">
      <c r="A1798" s="37" t="str">
        <f>A1796&amp;"建設システム課"</f>
        <v>総合技術政策研究センター 建設システム課</v>
      </c>
      <c r="B1798" s="37"/>
      <c r="C1798" s="37"/>
      <c r="D1798" s="65"/>
      <c r="E1798" s="65"/>
      <c r="F1798" s="177"/>
      <c r="G1798" s="379"/>
      <c r="H1798" s="65"/>
    </row>
    <row r="1799" spans="1:8" s="58" customFormat="1" ht="12" thickTop="1">
      <c r="A1799" s="199" t="s">
        <v>3060</v>
      </c>
      <c r="B1799" s="200" t="s">
        <v>3061</v>
      </c>
      <c r="C1799" s="200" t="s">
        <v>3067</v>
      </c>
      <c r="D1799" s="200" t="s">
        <v>3062</v>
      </c>
      <c r="E1799" s="200" t="s">
        <v>3063</v>
      </c>
      <c r="F1799" s="200" t="s">
        <v>3064</v>
      </c>
      <c r="G1799" s="201" t="s">
        <v>3065</v>
      </c>
      <c r="H1799" s="207" t="s">
        <v>3066</v>
      </c>
    </row>
    <row r="1800" spans="1:8" s="58" customFormat="1" ht="46.5" customHeight="1">
      <c r="A1800" s="86" t="s">
        <v>3056</v>
      </c>
      <c r="B1800" s="251" t="s">
        <v>3057</v>
      </c>
      <c r="C1800" s="35" t="s">
        <v>3058</v>
      </c>
      <c r="D1800" s="45" t="s">
        <v>1286</v>
      </c>
      <c r="E1800" s="45" t="s">
        <v>1287</v>
      </c>
      <c r="F1800" s="39">
        <v>2007.8</v>
      </c>
      <c r="G1800" s="39" t="s">
        <v>1288</v>
      </c>
      <c r="H1800" s="252">
        <v>2007.8</v>
      </c>
    </row>
    <row r="1801" spans="1:8" s="58" customFormat="1" ht="46.5" customHeight="1">
      <c r="A1801" s="26" t="s">
        <v>1289</v>
      </c>
      <c r="B1801" s="3" t="s">
        <v>1290</v>
      </c>
      <c r="C1801" s="38" t="s">
        <v>1291</v>
      </c>
      <c r="D1801" s="46" t="s">
        <v>1292</v>
      </c>
      <c r="E1801" s="46" t="s">
        <v>1293</v>
      </c>
      <c r="F1801" s="36" t="s">
        <v>2291</v>
      </c>
      <c r="G1801" s="36" t="s">
        <v>1128</v>
      </c>
      <c r="H1801" s="1">
        <v>2007.9</v>
      </c>
    </row>
    <row r="1802" spans="1:8" s="58" customFormat="1" ht="53.25" customHeight="1">
      <c r="A1802" s="26" t="s">
        <v>1294</v>
      </c>
      <c r="B1802" s="3" t="s">
        <v>1295</v>
      </c>
      <c r="C1802" s="38" t="s">
        <v>3058</v>
      </c>
      <c r="D1802" s="55" t="s">
        <v>1296</v>
      </c>
      <c r="E1802" s="55" t="s">
        <v>1297</v>
      </c>
      <c r="F1802" s="85" t="s">
        <v>1298</v>
      </c>
      <c r="G1802" s="85" t="s">
        <v>1299</v>
      </c>
      <c r="H1802" s="65">
        <v>2007.11</v>
      </c>
    </row>
    <row r="1803" spans="1:8" s="58" customFormat="1" ht="56.25" customHeight="1">
      <c r="A1803" s="26" t="s">
        <v>1300</v>
      </c>
      <c r="B1803" s="3" t="s">
        <v>1301</v>
      </c>
      <c r="C1803" s="38" t="s">
        <v>3058</v>
      </c>
      <c r="D1803" s="55" t="s">
        <v>1296</v>
      </c>
      <c r="E1803" s="55" t="s">
        <v>1297</v>
      </c>
      <c r="F1803" s="85" t="s">
        <v>1298</v>
      </c>
      <c r="G1803" s="85" t="s">
        <v>1302</v>
      </c>
      <c r="H1803" s="65">
        <v>2007.11</v>
      </c>
    </row>
    <row r="1804" spans="1:8" s="58" customFormat="1" ht="85.5" customHeight="1">
      <c r="A1804" s="26" t="s">
        <v>1303</v>
      </c>
      <c r="B1804" s="3" t="s">
        <v>1304</v>
      </c>
      <c r="C1804" s="38" t="s">
        <v>3058</v>
      </c>
      <c r="D1804" s="55" t="s">
        <v>1305</v>
      </c>
      <c r="E1804" s="55" t="s">
        <v>1306</v>
      </c>
      <c r="F1804" s="85" t="s">
        <v>1298</v>
      </c>
      <c r="G1804" s="85" t="s">
        <v>2518</v>
      </c>
      <c r="H1804" s="65">
        <v>2007.11</v>
      </c>
    </row>
    <row r="1805" spans="1:8" s="58" customFormat="1" ht="53.25" customHeight="1">
      <c r="A1805" s="26" t="s">
        <v>1307</v>
      </c>
      <c r="B1805" s="3" t="s">
        <v>1308</v>
      </c>
      <c r="C1805" s="38" t="s">
        <v>1309</v>
      </c>
      <c r="D1805" s="55" t="s">
        <v>1310</v>
      </c>
      <c r="E1805" s="55" t="s">
        <v>1306</v>
      </c>
      <c r="F1805" s="85" t="s">
        <v>1311</v>
      </c>
      <c r="G1805" s="85" t="s">
        <v>2519</v>
      </c>
      <c r="H1805" s="65">
        <v>2007.11</v>
      </c>
    </row>
    <row r="1806" spans="1:8" s="58" customFormat="1" ht="54.75" customHeight="1">
      <c r="A1806" s="26" t="s">
        <v>1312</v>
      </c>
      <c r="B1806" s="3" t="s">
        <v>1313</v>
      </c>
      <c r="C1806" s="38" t="s">
        <v>3058</v>
      </c>
      <c r="D1806" s="55" t="s">
        <v>3925</v>
      </c>
      <c r="E1806" s="55" t="s">
        <v>3926</v>
      </c>
      <c r="F1806" s="85" t="s">
        <v>1314</v>
      </c>
      <c r="G1806" s="85" t="s">
        <v>3230</v>
      </c>
      <c r="H1806" s="65">
        <v>2007.12</v>
      </c>
    </row>
    <row r="1807" spans="1:8" s="58" customFormat="1" ht="50.25" customHeight="1">
      <c r="A1807" s="69" t="s">
        <v>1315</v>
      </c>
      <c r="B1807" s="311" t="s">
        <v>1316</v>
      </c>
      <c r="C1807" s="42" t="s">
        <v>3058</v>
      </c>
      <c r="D1807" s="51" t="s">
        <v>3246</v>
      </c>
      <c r="E1807" s="51" t="s">
        <v>1317</v>
      </c>
      <c r="F1807" s="150" t="s">
        <v>3040</v>
      </c>
      <c r="G1807" s="150" t="s">
        <v>1318</v>
      </c>
      <c r="H1807" s="63">
        <v>2008.2</v>
      </c>
    </row>
    <row r="1808" spans="1:8" s="58" customFormat="1" ht="12">
      <c r="A1808" s="40"/>
      <c r="B1808" s="40"/>
      <c r="C1808" s="40"/>
      <c r="D1808" s="206"/>
      <c r="E1808" s="206"/>
      <c r="F1808" s="219"/>
      <c r="G1808" s="382"/>
      <c r="H1808" s="206"/>
    </row>
    <row r="1809" spans="2:7" ht="12">
      <c r="B1809" s="3"/>
      <c r="C1809" s="3"/>
      <c r="D1809" s="1"/>
      <c r="E1809" s="1"/>
      <c r="F1809" s="4"/>
      <c r="G1809" s="4"/>
    </row>
    <row r="1810" spans="1:8" s="58" customFormat="1" ht="12" thickBot="1">
      <c r="A1810" s="37" t="str">
        <f>A1796&amp;"建設経済研究室 "</f>
        <v>総合技術政策研究センター 建設経済研究室 </v>
      </c>
      <c r="B1810" s="37"/>
      <c r="C1810" s="37"/>
      <c r="D1810" s="65"/>
      <c r="E1810" s="65"/>
      <c r="F1810" s="177"/>
      <c r="G1810" s="379"/>
      <c r="H1810" s="65"/>
    </row>
    <row r="1811" spans="1:8" s="58" customFormat="1" ht="12" thickTop="1">
      <c r="A1811" s="199" t="s">
        <v>3060</v>
      </c>
      <c r="B1811" s="200" t="s">
        <v>3061</v>
      </c>
      <c r="C1811" s="200" t="s">
        <v>3067</v>
      </c>
      <c r="D1811" s="200" t="s">
        <v>3062</v>
      </c>
      <c r="E1811" s="200" t="s">
        <v>3063</v>
      </c>
      <c r="F1811" s="200" t="s">
        <v>3064</v>
      </c>
      <c r="G1811" s="201" t="s">
        <v>3065</v>
      </c>
      <c r="H1811" s="207" t="s">
        <v>3066</v>
      </c>
    </row>
    <row r="1812" spans="1:8" s="58" customFormat="1" ht="12">
      <c r="A1812" s="337" t="s">
        <v>1319</v>
      </c>
      <c r="B1812" s="48" t="s">
        <v>1320</v>
      </c>
      <c r="C1812" s="241" t="s">
        <v>1321</v>
      </c>
      <c r="D1812" s="336"/>
      <c r="E1812" s="336" t="s">
        <v>3169</v>
      </c>
      <c r="F1812" s="337"/>
      <c r="G1812" s="337"/>
      <c r="H1812" s="336">
        <v>2007.7</v>
      </c>
    </row>
    <row r="1813" spans="1:8" s="58" customFormat="1" ht="12">
      <c r="A1813" s="337"/>
      <c r="B1813" s="336" t="s">
        <v>1322</v>
      </c>
      <c r="C1813" s="336"/>
      <c r="D1813" s="336"/>
      <c r="E1813" s="336"/>
      <c r="F1813" s="337"/>
      <c r="G1813" s="337"/>
      <c r="H1813" s="336"/>
    </row>
    <row r="1814" spans="1:8" s="58" customFormat="1" ht="30" customHeight="1">
      <c r="A1814" s="337"/>
      <c r="B1814" s="336"/>
      <c r="C1814" s="336"/>
      <c r="D1814" s="336"/>
      <c r="E1814" s="336"/>
      <c r="F1814" s="337"/>
      <c r="G1814" s="337"/>
      <c r="H1814" s="336"/>
    </row>
    <row r="1815" spans="1:8" s="58" customFormat="1" ht="30" customHeight="1">
      <c r="A1815" s="337"/>
      <c r="B1815" s="157" t="s">
        <v>1323</v>
      </c>
      <c r="C1815" s="47" t="s">
        <v>1324</v>
      </c>
      <c r="D1815" s="336"/>
      <c r="E1815" s="336"/>
      <c r="F1815" s="337"/>
      <c r="G1815" s="337"/>
      <c r="H1815" s="336"/>
    </row>
    <row r="1816" spans="1:8" s="58" customFormat="1" ht="24">
      <c r="A1816" s="514" t="s">
        <v>1325</v>
      </c>
      <c r="B1816" s="37" t="s">
        <v>1326</v>
      </c>
      <c r="C1816" s="37" t="s">
        <v>1327</v>
      </c>
      <c r="D1816" s="514" t="s">
        <v>1328</v>
      </c>
      <c r="E1816" s="514" t="s">
        <v>2706</v>
      </c>
      <c r="F1816" s="512" t="s">
        <v>2520</v>
      </c>
      <c r="G1816" s="512" t="s">
        <v>2521</v>
      </c>
      <c r="H1816" s="514">
        <v>2007.12</v>
      </c>
    </row>
    <row r="1817" spans="1:8" s="58" customFormat="1" ht="12">
      <c r="A1817" s="514"/>
      <c r="B1817" s="514" t="s">
        <v>2522</v>
      </c>
      <c r="C1817" s="514" t="s">
        <v>1329</v>
      </c>
      <c r="D1817" s="514"/>
      <c r="E1817" s="514"/>
      <c r="F1817" s="512"/>
      <c r="G1817" s="512"/>
      <c r="H1817" s="514"/>
    </row>
    <row r="1818" spans="1:8" s="58" customFormat="1" ht="36" customHeight="1">
      <c r="A1818" s="514"/>
      <c r="B1818" s="514"/>
      <c r="C1818" s="514"/>
      <c r="D1818" s="514"/>
      <c r="E1818" s="514"/>
      <c r="F1818" s="512"/>
      <c r="G1818" s="512"/>
      <c r="H1818" s="514"/>
    </row>
    <row r="1819" spans="1:8" s="58" customFormat="1" ht="12">
      <c r="A1819" s="507" t="s">
        <v>1330</v>
      </c>
      <c r="B1819" s="514" t="s">
        <v>1331</v>
      </c>
      <c r="C1819" s="514" t="s">
        <v>1329</v>
      </c>
      <c r="D1819" s="514" t="s">
        <v>2523</v>
      </c>
      <c r="E1819" s="514" t="s">
        <v>1332</v>
      </c>
      <c r="F1819" s="512" t="s">
        <v>2524</v>
      </c>
      <c r="G1819" s="512">
        <v>7</v>
      </c>
      <c r="H1819" s="514" t="s">
        <v>2525</v>
      </c>
    </row>
    <row r="1820" spans="1:8" s="58" customFormat="1" ht="46.5" customHeight="1">
      <c r="A1820" s="398"/>
      <c r="B1820" s="399"/>
      <c r="C1820" s="399"/>
      <c r="D1820" s="399"/>
      <c r="E1820" s="399"/>
      <c r="F1820" s="400"/>
      <c r="G1820" s="400"/>
      <c r="H1820" s="399"/>
    </row>
    <row r="1821" spans="1:8" s="90" customFormat="1" ht="83.25" customHeight="1">
      <c r="A1821" s="37" t="s">
        <v>1333</v>
      </c>
      <c r="B1821" s="37" t="s">
        <v>2295</v>
      </c>
      <c r="C1821" s="37" t="s">
        <v>1334</v>
      </c>
      <c r="D1821" s="65" t="s">
        <v>1335</v>
      </c>
      <c r="E1821" s="65" t="s">
        <v>1336</v>
      </c>
      <c r="F1821" s="177" t="s">
        <v>1337</v>
      </c>
      <c r="G1821" s="177" t="s">
        <v>1338</v>
      </c>
      <c r="H1821" s="62">
        <v>2007.5</v>
      </c>
    </row>
    <row r="1822" spans="1:8" s="90" customFormat="1" ht="56.25" customHeight="1">
      <c r="A1822" s="37" t="s">
        <v>1339</v>
      </c>
      <c r="B1822" s="37" t="s">
        <v>1340</v>
      </c>
      <c r="C1822" s="37" t="s">
        <v>2526</v>
      </c>
      <c r="D1822" s="65" t="s">
        <v>1341</v>
      </c>
      <c r="E1822" s="65" t="s">
        <v>1342</v>
      </c>
      <c r="F1822" s="177">
        <v>2007.9</v>
      </c>
      <c r="G1822" s="177" t="s">
        <v>1343</v>
      </c>
      <c r="H1822" s="62">
        <v>2007.9</v>
      </c>
    </row>
    <row r="1823" spans="1:8" s="90" customFormat="1" ht="66" customHeight="1">
      <c r="A1823" s="37" t="s">
        <v>1344</v>
      </c>
      <c r="B1823" s="37" t="s">
        <v>2294</v>
      </c>
      <c r="C1823" s="37" t="s">
        <v>1345</v>
      </c>
      <c r="D1823" s="65" t="s">
        <v>1346</v>
      </c>
      <c r="E1823" s="65" t="s">
        <v>1347</v>
      </c>
      <c r="F1823" s="177" t="s">
        <v>2527</v>
      </c>
      <c r="G1823" s="177" t="s">
        <v>2528</v>
      </c>
      <c r="H1823" s="62">
        <v>2007.11</v>
      </c>
    </row>
    <row r="1824" spans="1:8" s="90" customFormat="1" ht="138" customHeight="1">
      <c r="A1824" s="37" t="s">
        <v>0</v>
      </c>
      <c r="B1824" s="37" t="s">
        <v>2529</v>
      </c>
      <c r="C1824" s="37" t="s">
        <v>2530</v>
      </c>
      <c r="D1824" s="65" t="s">
        <v>2531</v>
      </c>
      <c r="E1824" s="65" t="s">
        <v>2532</v>
      </c>
      <c r="F1824" s="177" t="s">
        <v>2533</v>
      </c>
      <c r="G1824" s="177" t="s">
        <v>2534</v>
      </c>
      <c r="H1824" s="62" t="s">
        <v>765</v>
      </c>
    </row>
    <row r="1825" spans="1:8" s="90" customFormat="1" ht="123.75" customHeight="1">
      <c r="A1825" s="37" t="s">
        <v>1</v>
      </c>
      <c r="B1825" s="37" t="s">
        <v>2535</v>
      </c>
      <c r="C1825" s="37" t="s">
        <v>2536</v>
      </c>
      <c r="D1825" s="65" t="s">
        <v>2531</v>
      </c>
      <c r="E1825" s="65" t="s">
        <v>2532</v>
      </c>
      <c r="F1825" s="177" t="s">
        <v>2</v>
      </c>
      <c r="G1825" s="177" t="s">
        <v>2537</v>
      </c>
      <c r="H1825" s="62" t="s">
        <v>765</v>
      </c>
    </row>
    <row r="1826" spans="1:8" s="90" customFormat="1" ht="65.25" customHeight="1">
      <c r="A1826" s="37" t="s">
        <v>3</v>
      </c>
      <c r="B1826" s="37" t="s">
        <v>2292</v>
      </c>
      <c r="C1826" s="37" t="s">
        <v>4</v>
      </c>
      <c r="D1826" s="65" t="s">
        <v>5</v>
      </c>
      <c r="E1826" s="65" t="s">
        <v>6</v>
      </c>
      <c r="F1826" s="177" t="s">
        <v>7</v>
      </c>
      <c r="G1826" s="177" t="s">
        <v>2538</v>
      </c>
      <c r="H1826" s="62" t="s">
        <v>2539</v>
      </c>
    </row>
    <row r="1827" spans="1:8" s="90" customFormat="1" ht="65.25" customHeight="1">
      <c r="A1827" s="307" t="s">
        <v>8</v>
      </c>
      <c r="B1827" s="307" t="s">
        <v>2293</v>
      </c>
      <c r="C1827" s="152" t="s">
        <v>4</v>
      </c>
      <c r="D1827" s="153" t="s">
        <v>9</v>
      </c>
      <c r="E1827" s="362" t="s">
        <v>10</v>
      </c>
      <c r="F1827" s="154" t="s">
        <v>11</v>
      </c>
      <c r="G1827" s="154" t="s">
        <v>12</v>
      </c>
      <c r="H1827" s="155">
        <v>2008.3</v>
      </c>
    </row>
    <row r="1828" spans="1:8" s="58" customFormat="1" ht="36">
      <c r="A1828" s="507" t="s">
        <v>2540</v>
      </c>
      <c r="B1828" s="37" t="s">
        <v>13</v>
      </c>
      <c r="C1828" s="37" t="s">
        <v>14</v>
      </c>
      <c r="D1828" s="514" t="s">
        <v>15</v>
      </c>
      <c r="E1828" s="514" t="s">
        <v>16</v>
      </c>
      <c r="F1828" s="512" t="s">
        <v>2541</v>
      </c>
      <c r="G1828" s="512" t="s">
        <v>2542</v>
      </c>
      <c r="H1828" s="401">
        <v>2007.6</v>
      </c>
    </row>
    <row r="1829" spans="1:8" s="58" customFormat="1" ht="24">
      <c r="A1829" s="507"/>
      <c r="B1829" s="37" t="s">
        <v>17</v>
      </c>
      <c r="C1829" s="37" t="s">
        <v>18</v>
      </c>
      <c r="D1829" s="514"/>
      <c r="E1829" s="514"/>
      <c r="F1829" s="512"/>
      <c r="G1829" s="512"/>
      <c r="H1829" s="401"/>
    </row>
    <row r="1830" spans="1:8" s="58" customFormat="1" ht="54.75" customHeight="1">
      <c r="A1830" s="507"/>
      <c r="B1830" s="37" t="s">
        <v>19</v>
      </c>
      <c r="C1830" s="37" t="s">
        <v>20</v>
      </c>
      <c r="D1830" s="514"/>
      <c r="E1830" s="514"/>
      <c r="F1830" s="512"/>
      <c r="G1830" s="512"/>
      <c r="H1830" s="401"/>
    </row>
    <row r="1831" spans="1:8" s="58" customFormat="1" ht="24">
      <c r="A1831" s="335" t="s">
        <v>21</v>
      </c>
      <c r="B1831" s="65" t="s">
        <v>2543</v>
      </c>
      <c r="C1831" s="65" t="s">
        <v>22</v>
      </c>
      <c r="D1831" s="514" t="s">
        <v>1012</v>
      </c>
      <c r="E1831" s="514" t="s">
        <v>23</v>
      </c>
      <c r="F1831" s="512" t="s">
        <v>2544</v>
      </c>
      <c r="G1831" s="512" t="s">
        <v>2545</v>
      </c>
      <c r="H1831" s="401">
        <v>2007.8</v>
      </c>
    </row>
    <row r="1832" spans="1:8" s="58" customFormat="1" ht="24">
      <c r="A1832" s="335"/>
      <c r="B1832" s="65" t="s">
        <v>24</v>
      </c>
      <c r="C1832" s="65" t="s">
        <v>25</v>
      </c>
      <c r="D1832" s="514"/>
      <c r="E1832" s="514"/>
      <c r="F1832" s="512"/>
      <c r="G1832" s="512"/>
      <c r="H1832" s="401"/>
    </row>
    <row r="1833" spans="1:8" s="58" customFormat="1" ht="24">
      <c r="A1833" s="335"/>
      <c r="B1833" s="65" t="s">
        <v>2546</v>
      </c>
      <c r="C1833" s="65" t="s">
        <v>18</v>
      </c>
      <c r="D1833" s="514"/>
      <c r="E1833" s="514"/>
      <c r="F1833" s="512"/>
      <c r="G1833" s="512"/>
      <c r="H1833" s="401"/>
    </row>
    <row r="1834" spans="1:8" s="58" customFormat="1" ht="53.25" customHeight="1">
      <c r="A1834" s="335"/>
      <c r="B1834" s="65" t="s">
        <v>26</v>
      </c>
      <c r="C1834" s="65" t="s">
        <v>2547</v>
      </c>
      <c r="D1834" s="514"/>
      <c r="E1834" s="514"/>
      <c r="F1834" s="512"/>
      <c r="G1834" s="512"/>
      <c r="H1834" s="401"/>
    </row>
    <row r="1835" spans="1:8" s="58" customFormat="1" ht="36">
      <c r="A1835" s="507" t="s">
        <v>2548</v>
      </c>
      <c r="B1835" s="37" t="s">
        <v>13</v>
      </c>
      <c r="C1835" s="37" t="s">
        <v>14</v>
      </c>
      <c r="D1835" s="514" t="s">
        <v>2549</v>
      </c>
      <c r="E1835" s="514" t="s">
        <v>23</v>
      </c>
      <c r="F1835" s="371" t="s">
        <v>593</v>
      </c>
      <c r="G1835" s="371" t="s">
        <v>2550</v>
      </c>
      <c r="H1835" s="401">
        <v>2007.8</v>
      </c>
    </row>
    <row r="1836" spans="1:8" s="58" customFormat="1" ht="37.5" customHeight="1">
      <c r="A1836" s="507"/>
      <c r="B1836" s="37" t="s">
        <v>17</v>
      </c>
      <c r="C1836" s="65" t="s">
        <v>18</v>
      </c>
      <c r="D1836" s="514"/>
      <c r="E1836" s="514"/>
      <c r="F1836" s="371"/>
      <c r="G1836" s="371"/>
      <c r="H1836" s="401"/>
    </row>
    <row r="1837" spans="1:8" s="58" customFormat="1" ht="36">
      <c r="A1837" s="507" t="s">
        <v>2551</v>
      </c>
      <c r="B1837" s="37" t="s">
        <v>13</v>
      </c>
      <c r="C1837" s="37" t="s">
        <v>14</v>
      </c>
      <c r="D1837" s="514" t="s">
        <v>2552</v>
      </c>
      <c r="E1837" s="514" t="s">
        <v>27</v>
      </c>
      <c r="F1837" s="512" t="s">
        <v>2553</v>
      </c>
      <c r="G1837" s="512" t="s">
        <v>2554</v>
      </c>
      <c r="H1837" s="401" t="s">
        <v>2555</v>
      </c>
    </row>
    <row r="1838" spans="1:8" s="58" customFormat="1" ht="42.75" customHeight="1">
      <c r="A1838" s="507"/>
      <c r="B1838" s="37" t="s">
        <v>17</v>
      </c>
      <c r="C1838" s="37" t="s">
        <v>18</v>
      </c>
      <c r="D1838" s="514"/>
      <c r="E1838" s="514"/>
      <c r="F1838" s="512"/>
      <c r="G1838" s="512"/>
      <c r="H1838" s="401"/>
    </row>
    <row r="1839" spans="1:8" s="58" customFormat="1" ht="36">
      <c r="A1839" s="507" t="s">
        <v>2556</v>
      </c>
      <c r="B1839" s="37" t="s">
        <v>13</v>
      </c>
      <c r="C1839" s="37" t="s">
        <v>14</v>
      </c>
      <c r="D1839" s="514" t="s">
        <v>2557</v>
      </c>
      <c r="E1839" s="514" t="s">
        <v>28</v>
      </c>
      <c r="F1839" s="512" t="s">
        <v>2558</v>
      </c>
      <c r="G1839" s="512" t="s">
        <v>2559</v>
      </c>
      <c r="H1839" s="401" t="s">
        <v>2560</v>
      </c>
    </row>
    <row r="1840" spans="1:8" s="58" customFormat="1" ht="39.75" customHeight="1">
      <c r="A1840" s="507"/>
      <c r="B1840" s="37" t="s">
        <v>17</v>
      </c>
      <c r="C1840" s="37" t="s">
        <v>18</v>
      </c>
      <c r="D1840" s="514"/>
      <c r="E1840" s="514"/>
      <c r="F1840" s="512"/>
      <c r="G1840" s="512"/>
      <c r="H1840" s="401"/>
    </row>
    <row r="1841" spans="1:8" s="58" customFormat="1" ht="45.75" customHeight="1">
      <c r="A1841" s="507" t="s">
        <v>2561</v>
      </c>
      <c r="B1841" s="37" t="s">
        <v>13</v>
      </c>
      <c r="C1841" s="37" t="s">
        <v>14</v>
      </c>
      <c r="D1841" s="514" t="s">
        <v>30</v>
      </c>
      <c r="E1841" s="514" t="s">
        <v>31</v>
      </c>
      <c r="F1841" s="512" t="s">
        <v>2562</v>
      </c>
      <c r="G1841" s="512" t="s">
        <v>2563</v>
      </c>
      <c r="H1841" s="401" t="s">
        <v>2564</v>
      </c>
    </row>
    <row r="1842" spans="1:8" s="58" customFormat="1" ht="42" customHeight="1">
      <c r="A1842" s="507"/>
      <c r="B1842" s="37" t="s">
        <v>17</v>
      </c>
      <c r="C1842" s="37" t="s">
        <v>18</v>
      </c>
      <c r="D1842" s="514"/>
      <c r="E1842" s="514"/>
      <c r="F1842" s="512"/>
      <c r="G1842" s="512"/>
      <c r="H1842" s="401"/>
    </row>
    <row r="1843" spans="1:8" s="58" customFormat="1" ht="36">
      <c r="A1843" s="507" t="s">
        <v>43</v>
      </c>
      <c r="B1843" s="37" t="s">
        <v>13</v>
      </c>
      <c r="C1843" s="37" t="s">
        <v>14</v>
      </c>
      <c r="D1843" s="514" t="s">
        <v>15</v>
      </c>
      <c r="E1843" s="514" t="s">
        <v>16</v>
      </c>
      <c r="F1843" s="512" t="s">
        <v>44</v>
      </c>
      <c r="G1843" s="512" t="s">
        <v>32</v>
      </c>
      <c r="H1843" s="401" t="s">
        <v>45</v>
      </c>
    </row>
    <row r="1844" spans="1:8" s="58" customFormat="1" ht="24">
      <c r="A1844" s="507"/>
      <c r="B1844" s="37" t="s">
        <v>17</v>
      </c>
      <c r="C1844" s="37" t="s">
        <v>18</v>
      </c>
      <c r="D1844" s="514"/>
      <c r="E1844" s="514"/>
      <c r="F1844" s="512"/>
      <c r="G1844" s="512"/>
      <c r="H1844" s="401"/>
    </row>
    <row r="1845" spans="1:8" s="58" customFormat="1" ht="57" customHeight="1">
      <c r="A1845" s="398"/>
      <c r="B1845" s="152" t="s">
        <v>19</v>
      </c>
      <c r="C1845" s="152" t="s">
        <v>20</v>
      </c>
      <c r="D1845" s="399"/>
      <c r="E1845" s="399"/>
      <c r="F1845" s="400"/>
      <c r="G1845" s="400"/>
      <c r="H1845" s="370"/>
    </row>
    <row r="1846" spans="1:8" s="58" customFormat="1" ht="54.75" customHeight="1">
      <c r="A1846" s="49" t="s">
        <v>33</v>
      </c>
      <c r="B1846" s="49" t="s">
        <v>34</v>
      </c>
      <c r="C1846" s="49" t="s">
        <v>35</v>
      </c>
      <c r="D1846" s="353" t="s">
        <v>36</v>
      </c>
      <c r="E1846" s="353" t="s">
        <v>2720</v>
      </c>
      <c r="F1846" s="424" t="s">
        <v>2412</v>
      </c>
      <c r="G1846" s="424" t="s">
        <v>46</v>
      </c>
      <c r="H1846" s="153">
        <v>2007.11</v>
      </c>
    </row>
    <row r="1847" spans="1:8" s="58" customFormat="1" ht="55.5" customHeight="1">
      <c r="A1847" s="37" t="s">
        <v>37</v>
      </c>
      <c r="B1847" s="37" t="s">
        <v>38</v>
      </c>
      <c r="C1847" s="37" t="s">
        <v>35</v>
      </c>
      <c r="D1847" s="65" t="s">
        <v>36</v>
      </c>
      <c r="E1847" s="65" t="s">
        <v>2720</v>
      </c>
      <c r="F1847" s="177" t="s">
        <v>2411</v>
      </c>
      <c r="G1847" s="177" t="s">
        <v>47</v>
      </c>
      <c r="H1847" s="65">
        <v>2008.1</v>
      </c>
    </row>
    <row r="1848" spans="1:8" s="58" customFormat="1" ht="12">
      <c r="A1848" s="40"/>
      <c r="B1848" s="40"/>
      <c r="C1848" s="40"/>
      <c r="D1848" s="206"/>
      <c r="E1848" s="206"/>
      <c r="F1848" s="219"/>
      <c r="G1848" s="382"/>
      <c r="H1848" s="206"/>
    </row>
    <row r="1849" spans="2:7" ht="12">
      <c r="B1849" s="3"/>
      <c r="C1849" s="3"/>
      <c r="D1849" s="1"/>
      <c r="E1849" s="1"/>
      <c r="F1849" s="4"/>
      <c r="G1849" s="4"/>
    </row>
    <row r="1850" spans="1:8" s="58" customFormat="1" ht="12" thickBot="1">
      <c r="A1850" s="37" t="str">
        <f>A1796&amp;"評価システム研究室"</f>
        <v>総合技術政策研究センター 評価システム研究室</v>
      </c>
      <c r="B1850" s="37"/>
      <c r="C1850" s="37"/>
      <c r="D1850" s="65"/>
      <c r="E1850" s="65"/>
      <c r="F1850" s="177"/>
      <c r="G1850" s="379"/>
      <c r="H1850" s="65"/>
    </row>
    <row r="1851" spans="1:8" s="58" customFormat="1" ht="12" thickTop="1">
      <c r="A1851" s="199" t="s">
        <v>3060</v>
      </c>
      <c r="B1851" s="200" t="s">
        <v>3061</v>
      </c>
      <c r="C1851" s="200" t="s">
        <v>3067</v>
      </c>
      <c r="D1851" s="345" t="s">
        <v>3062</v>
      </c>
      <c r="E1851" s="345" t="s">
        <v>3063</v>
      </c>
      <c r="F1851" s="200" t="s">
        <v>3064</v>
      </c>
      <c r="G1851" s="201" t="s">
        <v>3065</v>
      </c>
      <c r="H1851" s="207" t="s">
        <v>3066</v>
      </c>
    </row>
    <row r="1852" spans="1:8" s="58" customFormat="1" ht="44.25" customHeight="1">
      <c r="A1852" s="514" t="s">
        <v>48</v>
      </c>
      <c r="B1852" s="37" t="s">
        <v>49</v>
      </c>
      <c r="C1852" s="37" t="s">
        <v>50</v>
      </c>
      <c r="D1852" s="514" t="s">
        <v>51</v>
      </c>
      <c r="E1852" s="514" t="s">
        <v>52</v>
      </c>
      <c r="F1852" s="512" t="s">
        <v>53</v>
      </c>
      <c r="G1852" s="512" t="s">
        <v>54</v>
      </c>
      <c r="H1852" s="514">
        <v>2007.7</v>
      </c>
    </row>
    <row r="1853" spans="1:8" s="58" customFormat="1" ht="48" customHeight="1">
      <c r="A1853" s="514"/>
      <c r="B1853" s="37" t="s">
        <v>55</v>
      </c>
      <c r="C1853" s="37" t="s">
        <v>1041</v>
      </c>
      <c r="D1853" s="514"/>
      <c r="E1853" s="514"/>
      <c r="F1853" s="512"/>
      <c r="G1853" s="512"/>
      <c r="H1853" s="514"/>
    </row>
    <row r="1854" spans="1:8" s="58" customFormat="1" ht="44.25" customHeight="1">
      <c r="A1854" s="514"/>
      <c r="B1854" s="37" t="s">
        <v>56</v>
      </c>
      <c r="C1854" s="37" t="s">
        <v>1040</v>
      </c>
      <c r="D1854" s="514"/>
      <c r="E1854" s="514"/>
      <c r="F1854" s="512"/>
      <c r="G1854" s="512"/>
      <c r="H1854" s="514"/>
    </row>
    <row r="1855" spans="1:8" s="58" customFormat="1" ht="21.75" customHeight="1">
      <c r="A1855" s="514"/>
      <c r="B1855" s="37" t="s">
        <v>57</v>
      </c>
      <c r="C1855" s="37" t="s">
        <v>58</v>
      </c>
      <c r="D1855" s="514"/>
      <c r="E1855" s="514"/>
      <c r="F1855" s="512"/>
      <c r="G1855" s="512"/>
      <c r="H1855" s="514"/>
    </row>
    <row r="1856" spans="1:8" s="58" customFormat="1" ht="63.75" customHeight="1">
      <c r="A1856" s="37" t="s">
        <v>39</v>
      </c>
      <c r="B1856" s="37" t="s">
        <v>40</v>
      </c>
      <c r="C1856" s="37" t="s">
        <v>41</v>
      </c>
      <c r="D1856" s="65" t="s">
        <v>42</v>
      </c>
      <c r="E1856" s="65" t="s">
        <v>2706</v>
      </c>
      <c r="F1856" s="177" t="s">
        <v>59</v>
      </c>
      <c r="G1856" s="177" t="s">
        <v>60</v>
      </c>
      <c r="H1856" s="65">
        <v>2007.8</v>
      </c>
    </row>
    <row r="1857" spans="1:8" s="58" customFormat="1" ht="29.25" customHeight="1">
      <c r="A1857" s="514" t="s">
        <v>1434</v>
      </c>
      <c r="B1857" s="37" t="s">
        <v>3915</v>
      </c>
      <c r="C1857" s="37" t="s">
        <v>1435</v>
      </c>
      <c r="D1857" s="514" t="s">
        <v>42</v>
      </c>
      <c r="E1857" s="514" t="s">
        <v>2706</v>
      </c>
      <c r="F1857" s="512" t="s">
        <v>59</v>
      </c>
      <c r="G1857" s="512" t="s">
        <v>61</v>
      </c>
      <c r="H1857" s="514">
        <v>2007.8</v>
      </c>
    </row>
    <row r="1858" spans="1:8" s="58" customFormat="1" ht="16.5" customHeight="1">
      <c r="A1858" s="514"/>
      <c r="B1858" s="37" t="s">
        <v>1436</v>
      </c>
      <c r="C1858" s="37" t="s">
        <v>1437</v>
      </c>
      <c r="D1858" s="514"/>
      <c r="E1858" s="514"/>
      <c r="F1858" s="512"/>
      <c r="G1858" s="512"/>
      <c r="H1858" s="514"/>
    </row>
    <row r="1859" spans="1:8" s="58" customFormat="1" ht="62.25" customHeight="1">
      <c r="A1859" s="514"/>
      <c r="B1859" s="37" t="s">
        <v>40</v>
      </c>
      <c r="C1859" s="37" t="s">
        <v>41</v>
      </c>
      <c r="D1859" s="514"/>
      <c r="E1859" s="514"/>
      <c r="F1859" s="512"/>
      <c r="G1859" s="512"/>
      <c r="H1859" s="514"/>
    </row>
    <row r="1860" spans="1:8" s="58" customFormat="1" ht="12">
      <c r="A1860" s="514" t="s">
        <v>1438</v>
      </c>
      <c r="B1860" s="37" t="s">
        <v>1439</v>
      </c>
      <c r="C1860" s="37" t="s">
        <v>1440</v>
      </c>
      <c r="D1860" s="514" t="s">
        <v>42</v>
      </c>
      <c r="E1860" s="514" t="s">
        <v>2706</v>
      </c>
      <c r="F1860" s="512" t="s">
        <v>59</v>
      </c>
      <c r="G1860" s="512" t="s">
        <v>62</v>
      </c>
      <c r="H1860" s="514">
        <v>2007.8</v>
      </c>
    </row>
    <row r="1861" spans="1:8" s="58" customFormat="1" ht="31.5" customHeight="1">
      <c r="A1861" s="514"/>
      <c r="B1861" s="37" t="s">
        <v>1441</v>
      </c>
      <c r="C1861" s="37" t="s">
        <v>1442</v>
      </c>
      <c r="D1861" s="514"/>
      <c r="E1861" s="514"/>
      <c r="F1861" s="512"/>
      <c r="G1861" s="512"/>
      <c r="H1861" s="514"/>
    </row>
    <row r="1862" spans="1:8" s="58" customFormat="1" ht="56.25" customHeight="1">
      <c r="A1862" s="514"/>
      <c r="B1862" s="37" t="s">
        <v>40</v>
      </c>
      <c r="C1862" s="37" t="s">
        <v>41</v>
      </c>
      <c r="D1862" s="514"/>
      <c r="E1862" s="514"/>
      <c r="F1862" s="512"/>
      <c r="G1862" s="512"/>
      <c r="H1862" s="514"/>
    </row>
    <row r="1863" spans="1:8" s="58" customFormat="1" ht="34.5" customHeight="1">
      <c r="A1863" s="514"/>
      <c r="B1863" s="37" t="s">
        <v>3915</v>
      </c>
      <c r="C1863" s="37" t="s">
        <v>1435</v>
      </c>
      <c r="D1863" s="514"/>
      <c r="E1863" s="514"/>
      <c r="F1863" s="512"/>
      <c r="G1863" s="512"/>
      <c r="H1863" s="514"/>
    </row>
    <row r="1864" spans="1:8" s="58" customFormat="1" ht="31.5" customHeight="1">
      <c r="A1864" s="514"/>
      <c r="B1864" s="37" t="s">
        <v>1443</v>
      </c>
      <c r="C1864" s="37" t="s">
        <v>1444</v>
      </c>
      <c r="D1864" s="514"/>
      <c r="E1864" s="514"/>
      <c r="F1864" s="512"/>
      <c r="G1864" s="512"/>
      <c r="H1864" s="514"/>
    </row>
    <row r="1865" spans="1:8" s="58" customFormat="1" ht="41.25" customHeight="1">
      <c r="A1865" s="514"/>
      <c r="B1865" s="37" t="s">
        <v>1445</v>
      </c>
      <c r="C1865" s="37" t="s">
        <v>1444</v>
      </c>
      <c r="D1865" s="514"/>
      <c r="E1865" s="514"/>
      <c r="F1865" s="512"/>
      <c r="G1865" s="512"/>
      <c r="H1865" s="514"/>
    </row>
    <row r="1866" spans="1:8" s="58" customFormat="1" ht="24">
      <c r="A1866" s="514" t="s">
        <v>1446</v>
      </c>
      <c r="B1866" s="37" t="s">
        <v>1441</v>
      </c>
      <c r="C1866" s="37" t="s">
        <v>1442</v>
      </c>
      <c r="D1866" s="514" t="s">
        <v>42</v>
      </c>
      <c r="E1866" s="514" t="s">
        <v>2706</v>
      </c>
      <c r="F1866" s="512" t="s">
        <v>59</v>
      </c>
      <c r="G1866" s="512" t="s">
        <v>63</v>
      </c>
      <c r="H1866" s="514">
        <v>2007.8</v>
      </c>
    </row>
    <row r="1867" spans="1:8" s="58" customFormat="1" ht="12">
      <c r="A1867" s="514"/>
      <c r="B1867" s="37" t="s">
        <v>1447</v>
      </c>
      <c r="C1867" s="37" t="s">
        <v>1440</v>
      </c>
      <c r="D1867" s="514"/>
      <c r="E1867" s="514"/>
      <c r="F1867" s="512"/>
      <c r="G1867" s="512"/>
      <c r="H1867" s="514"/>
    </row>
    <row r="1868" spans="1:8" s="58" customFormat="1" ht="52.5" customHeight="1">
      <c r="A1868" s="514"/>
      <c r="B1868" s="37" t="s">
        <v>40</v>
      </c>
      <c r="C1868" s="37" t="s">
        <v>41</v>
      </c>
      <c r="D1868" s="514"/>
      <c r="E1868" s="514"/>
      <c r="F1868" s="512"/>
      <c r="G1868" s="512"/>
      <c r="H1868" s="514"/>
    </row>
    <row r="1869" spans="1:8" s="58" customFormat="1" ht="29.25" customHeight="1">
      <c r="A1869" s="514"/>
      <c r="B1869" s="37" t="s">
        <v>3915</v>
      </c>
      <c r="C1869" s="37" t="s">
        <v>1435</v>
      </c>
      <c r="D1869" s="514"/>
      <c r="E1869" s="514"/>
      <c r="F1869" s="512"/>
      <c r="G1869" s="512"/>
      <c r="H1869" s="514"/>
    </row>
    <row r="1870" spans="1:8" s="58" customFormat="1" ht="24">
      <c r="A1870" s="514"/>
      <c r="B1870" s="37" t="s">
        <v>1443</v>
      </c>
      <c r="C1870" s="37" t="s">
        <v>1444</v>
      </c>
      <c r="D1870" s="514"/>
      <c r="E1870" s="514"/>
      <c r="F1870" s="512"/>
      <c r="G1870" s="512"/>
      <c r="H1870" s="514"/>
    </row>
    <row r="1871" spans="1:8" s="58" customFormat="1" ht="41.25" customHeight="1">
      <c r="A1871" s="514"/>
      <c r="B1871" s="37" t="s">
        <v>1445</v>
      </c>
      <c r="C1871" s="37" t="s">
        <v>1444</v>
      </c>
      <c r="D1871" s="514"/>
      <c r="E1871" s="514"/>
      <c r="F1871" s="512"/>
      <c r="G1871" s="512"/>
      <c r="H1871" s="514"/>
    </row>
    <row r="1872" spans="1:8" s="58" customFormat="1" ht="12">
      <c r="A1872" s="507" t="s">
        <v>1448</v>
      </c>
      <c r="B1872" s="37" t="s">
        <v>1449</v>
      </c>
      <c r="C1872" s="37" t="s">
        <v>1450</v>
      </c>
      <c r="D1872" s="514" t="s">
        <v>42</v>
      </c>
      <c r="E1872" s="514" t="s">
        <v>2706</v>
      </c>
      <c r="F1872" s="512" t="s">
        <v>1451</v>
      </c>
      <c r="G1872" s="512" t="s">
        <v>64</v>
      </c>
      <c r="H1872" s="514">
        <v>2007.8</v>
      </c>
    </row>
    <row r="1873" spans="1:8" s="58" customFormat="1" ht="12">
      <c r="A1873" s="507"/>
      <c r="B1873" s="37" t="s">
        <v>3780</v>
      </c>
      <c r="C1873" s="37" t="s">
        <v>1450</v>
      </c>
      <c r="D1873" s="514"/>
      <c r="E1873" s="514"/>
      <c r="F1873" s="512"/>
      <c r="G1873" s="512"/>
      <c r="H1873" s="514"/>
    </row>
    <row r="1874" spans="1:8" s="58" customFormat="1" ht="48">
      <c r="A1874" s="507"/>
      <c r="B1874" s="37" t="s">
        <v>3781</v>
      </c>
      <c r="C1874" s="37" t="s">
        <v>3782</v>
      </c>
      <c r="D1874" s="514"/>
      <c r="E1874" s="514"/>
      <c r="F1874" s="512"/>
      <c r="G1874" s="512"/>
      <c r="H1874" s="514"/>
    </row>
    <row r="1875" spans="1:8" s="58" customFormat="1" ht="29.25" customHeight="1">
      <c r="A1875" s="507"/>
      <c r="B1875" s="37" t="s">
        <v>3783</v>
      </c>
      <c r="C1875" s="37" t="s">
        <v>3784</v>
      </c>
      <c r="D1875" s="514"/>
      <c r="E1875" s="514"/>
      <c r="F1875" s="512"/>
      <c r="G1875" s="512"/>
      <c r="H1875" s="514"/>
    </row>
    <row r="1876" spans="1:8" s="58" customFormat="1" ht="12">
      <c r="A1876" s="40"/>
      <c r="B1876" s="40"/>
      <c r="C1876" s="40"/>
      <c r="D1876" s="206"/>
      <c r="E1876" s="206"/>
      <c r="F1876" s="219"/>
      <c r="G1876" s="382"/>
      <c r="H1876" s="206"/>
    </row>
    <row r="1877" spans="1:8" s="58" customFormat="1" ht="12">
      <c r="A1877" s="37"/>
      <c r="B1877" s="37"/>
      <c r="C1877" s="37"/>
      <c r="D1877" s="65"/>
      <c r="E1877" s="65"/>
      <c r="F1877" s="177"/>
      <c r="G1877" s="379"/>
      <c r="H1877" s="65"/>
    </row>
    <row r="1878" spans="1:8" s="58" customFormat="1" ht="12" thickBot="1">
      <c r="A1878" s="37" t="str">
        <f>A1796&amp;"建設マネジメント技術研究室"</f>
        <v>総合技術政策研究センター 建設マネジメント技術研究室</v>
      </c>
      <c r="B1878" s="37"/>
      <c r="C1878" s="37"/>
      <c r="D1878" s="65"/>
      <c r="E1878" s="65"/>
      <c r="F1878" s="177"/>
      <c r="G1878" s="379"/>
      <c r="H1878" s="65"/>
    </row>
    <row r="1879" spans="1:8" s="58" customFormat="1" ht="12" thickTop="1">
      <c r="A1879" s="199" t="s">
        <v>3060</v>
      </c>
      <c r="B1879" s="200" t="s">
        <v>3061</v>
      </c>
      <c r="C1879" s="200" t="s">
        <v>3067</v>
      </c>
      <c r="D1879" s="200" t="s">
        <v>3062</v>
      </c>
      <c r="E1879" s="200" t="s">
        <v>3063</v>
      </c>
      <c r="F1879" s="200" t="s">
        <v>3064</v>
      </c>
      <c r="G1879" s="201" t="s">
        <v>3065</v>
      </c>
      <c r="H1879" s="207" t="s">
        <v>3066</v>
      </c>
    </row>
    <row r="1880" spans="1:8" s="58" customFormat="1" ht="67.5" customHeight="1">
      <c r="A1880" s="37" t="s">
        <v>65</v>
      </c>
      <c r="B1880" s="32" t="s">
        <v>66</v>
      </c>
      <c r="C1880" s="32" t="s">
        <v>3919</v>
      </c>
      <c r="D1880" s="55" t="s">
        <v>67</v>
      </c>
      <c r="E1880" s="55" t="s">
        <v>68</v>
      </c>
      <c r="F1880" s="85" t="s">
        <v>69</v>
      </c>
      <c r="G1880" s="158" t="s">
        <v>2265</v>
      </c>
      <c r="H1880" s="65">
        <v>2007.4</v>
      </c>
    </row>
    <row r="1881" spans="1:8" s="58" customFormat="1" ht="66.75" customHeight="1">
      <c r="A1881" s="37" t="s">
        <v>3920</v>
      </c>
      <c r="B1881" s="32" t="s">
        <v>70</v>
      </c>
      <c r="C1881" s="32" t="s">
        <v>3921</v>
      </c>
      <c r="D1881" s="55" t="s">
        <v>3922</v>
      </c>
      <c r="E1881" s="55" t="s">
        <v>3923</v>
      </c>
      <c r="F1881" s="85" t="s">
        <v>1452</v>
      </c>
      <c r="G1881" s="158" t="s">
        <v>2264</v>
      </c>
      <c r="H1881" s="65">
        <v>2007.6</v>
      </c>
    </row>
    <row r="1882" spans="1:8" s="58" customFormat="1" ht="66.75" customHeight="1">
      <c r="A1882" s="37" t="s">
        <v>3924</v>
      </c>
      <c r="B1882" s="32" t="s">
        <v>1453</v>
      </c>
      <c r="C1882" s="32" t="s">
        <v>3921</v>
      </c>
      <c r="D1882" s="55" t="s">
        <v>3925</v>
      </c>
      <c r="E1882" s="55" t="s">
        <v>3926</v>
      </c>
      <c r="F1882" s="85" t="s">
        <v>1454</v>
      </c>
      <c r="G1882" s="158" t="s">
        <v>2263</v>
      </c>
      <c r="H1882" s="65">
        <v>2007.7</v>
      </c>
    </row>
    <row r="1883" spans="1:8" s="58" customFormat="1" ht="48">
      <c r="A1883" s="526" t="s">
        <v>3927</v>
      </c>
      <c r="B1883" s="61" t="s">
        <v>3928</v>
      </c>
      <c r="C1883" s="32" t="s">
        <v>3921</v>
      </c>
      <c r="D1883" s="519" t="s">
        <v>3929</v>
      </c>
      <c r="E1883" s="519" t="s">
        <v>2723</v>
      </c>
      <c r="F1883" s="520" t="s">
        <v>795</v>
      </c>
      <c r="G1883" s="520" t="s">
        <v>3930</v>
      </c>
      <c r="H1883" s="508">
        <v>2007.9</v>
      </c>
    </row>
    <row r="1884" spans="1:8" s="58" customFormat="1" ht="48">
      <c r="A1884" s="526"/>
      <c r="B1884" s="61" t="s">
        <v>3931</v>
      </c>
      <c r="C1884" s="32" t="s">
        <v>3919</v>
      </c>
      <c r="D1884" s="519"/>
      <c r="E1884" s="519"/>
      <c r="F1884" s="520"/>
      <c r="G1884" s="520"/>
      <c r="H1884" s="508"/>
    </row>
    <row r="1885" spans="1:8" s="58" customFormat="1" ht="48">
      <c r="A1885" s="526"/>
      <c r="B1885" s="61" t="s">
        <v>3932</v>
      </c>
      <c r="C1885" s="32" t="s">
        <v>3921</v>
      </c>
      <c r="D1885" s="519"/>
      <c r="E1885" s="519"/>
      <c r="F1885" s="520"/>
      <c r="G1885" s="520"/>
      <c r="H1885" s="508"/>
    </row>
    <row r="1886" spans="1:8" s="58" customFormat="1" ht="70.5" customHeight="1">
      <c r="A1886" s="526"/>
      <c r="B1886" s="61" t="s">
        <v>3933</v>
      </c>
      <c r="C1886" s="32" t="s">
        <v>3934</v>
      </c>
      <c r="D1886" s="519"/>
      <c r="E1886" s="519"/>
      <c r="F1886" s="520"/>
      <c r="G1886" s="520"/>
      <c r="H1886" s="508"/>
    </row>
    <row r="1887" spans="1:8" s="58" customFormat="1" ht="48">
      <c r="A1887" s="339" t="s">
        <v>3935</v>
      </c>
      <c r="B1887" s="343" t="s">
        <v>3936</v>
      </c>
      <c r="C1887" s="32" t="s">
        <v>3921</v>
      </c>
      <c r="D1887" s="519" t="s">
        <v>3929</v>
      </c>
      <c r="E1887" s="519" t="s">
        <v>2723</v>
      </c>
      <c r="F1887" s="520" t="s">
        <v>795</v>
      </c>
      <c r="G1887" s="520" t="s">
        <v>3930</v>
      </c>
      <c r="H1887" s="508">
        <v>2007.9</v>
      </c>
    </row>
    <row r="1888" spans="1:8" s="58" customFormat="1" ht="48">
      <c r="A1888" s="339"/>
      <c r="B1888" s="343" t="s">
        <v>1455</v>
      </c>
      <c r="C1888" s="32" t="s">
        <v>3919</v>
      </c>
      <c r="D1888" s="519"/>
      <c r="E1888" s="519"/>
      <c r="F1888" s="520"/>
      <c r="G1888" s="520"/>
      <c r="H1888" s="508"/>
    </row>
    <row r="1889" spans="1:8" s="58" customFormat="1" ht="66.75" customHeight="1">
      <c r="A1889" s="339"/>
      <c r="B1889" s="343" t="s">
        <v>1456</v>
      </c>
      <c r="C1889" s="32" t="s">
        <v>3921</v>
      </c>
      <c r="D1889" s="519"/>
      <c r="E1889" s="519"/>
      <c r="F1889" s="520"/>
      <c r="G1889" s="520"/>
      <c r="H1889" s="508"/>
    </row>
    <row r="1890" spans="1:8" s="58" customFormat="1" ht="54.75" customHeight="1">
      <c r="A1890" s="339" t="s">
        <v>3937</v>
      </c>
      <c r="B1890" s="343" t="s">
        <v>1457</v>
      </c>
      <c r="C1890" s="32" t="s">
        <v>3921</v>
      </c>
      <c r="D1890" s="519" t="s">
        <v>3929</v>
      </c>
      <c r="E1890" s="519" t="s">
        <v>2723</v>
      </c>
      <c r="F1890" s="520" t="s">
        <v>795</v>
      </c>
      <c r="G1890" s="520" t="s">
        <v>3930</v>
      </c>
      <c r="H1890" s="508">
        <v>2007.9</v>
      </c>
    </row>
    <row r="1891" spans="1:8" s="58" customFormat="1" ht="48">
      <c r="A1891" s="339"/>
      <c r="B1891" s="343" t="s">
        <v>1458</v>
      </c>
      <c r="C1891" s="32" t="s">
        <v>3919</v>
      </c>
      <c r="D1891" s="519"/>
      <c r="E1891" s="519"/>
      <c r="F1891" s="520"/>
      <c r="G1891" s="520"/>
      <c r="H1891" s="508"/>
    </row>
    <row r="1892" spans="1:8" s="58" customFormat="1" ht="64.5" customHeight="1">
      <c r="A1892" s="339"/>
      <c r="B1892" s="343" t="s">
        <v>1456</v>
      </c>
      <c r="C1892" s="32" t="s">
        <v>3921</v>
      </c>
      <c r="D1892" s="519"/>
      <c r="E1892" s="519"/>
      <c r="F1892" s="520"/>
      <c r="G1892" s="520"/>
      <c r="H1892" s="508"/>
    </row>
    <row r="1893" spans="1:8" s="58" customFormat="1" ht="12">
      <c r="A1893" s="526" t="s">
        <v>3938</v>
      </c>
      <c r="B1893" s="61" t="s">
        <v>3928</v>
      </c>
      <c r="C1893" s="519" t="s">
        <v>3921</v>
      </c>
      <c r="D1893" s="519" t="s">
        <v>3939</v>
      </c>
      <c r="E1893" s="519" t="s">
        <v>3940</v>
      </c>
      <c r="F1893" s="520" t="s">
        <v>831</v>
      </c>
      <c r="G1893" s="520" t="s">
        <v>2262</v>
      </c>
      <c r="H1893" s="508">
        <v>2007.11</v>
      </c>
    </row>
    <row r="1894" spans="1:8" s="58" customFormat="1" ht="12">
      <c r="A1894" s="526"/>
      <c r="B1894" s="61" t="s">
        <v>3932</v>
      </c>
      <c r="C1894" s="519"/>
      <c r="D1894" s="519"/>
      <c r="E1894" s="519"/>
      <c r="F1894" s="520"/>
      <c r="G1894" s="520"/>
      <c r="H1894" s="508"/>
    </row>
    <row r="1895" spans="1:8" s="58" customFormat="1" ht="44.25" customHeight="1">
      <c r="A1895" s="526"/>
      <c r="B1895" s="61" t="s">
        <v>3941</v>
      </c>
      <c r="C1895" s="519"/>
      <c r="D1895" s="519"/>
      <c r="E1895" s="519"/>
      <c r="F1895" s="520"/>
      <c r="G1895" s="520"/>
      <c r="H1895" s="508"/>
    </row>
    <row r="1896" spans="1:8" s="58" customFormat="1" ht="21.75" customHeight="1">
      <c r="A1896" s="339" t="s">
        <v>3942</v>
      </c>
      <c r="B1896" s="343" t="s">
        <v>1459</v>
      </c>
      <c r="C1896" s="519" t="s">
        <v>1460</v>
      </c>
      <c r="D1896" s="519" t="s">
        <v>3939</v>
      </c>
      <c r="E1896" s="519" t="s">
        <v>3940</v>
      </c>
      <c r="F1896" s="520" t="s">
        <v>831</v>
      </c>
      <c r="G1896" s="520" t="s">
        <v>2261</v>
      </c>
      <c r="H1896" s="508">
        <v>2007.11</v>
      </c>
    </row>
    <row r="1897" spans="1:8" s="58" customFormat="1" ht="27.75" customHeight="1">
      <c r="A1897" s="339"/>
      <c r="B1897" s="343" t="s">
        <v>1461</v>
      </c>
      <c r="C1897" s="519"/>
      <c r="D1897" s="519"/>
      <c r="E1897" s="519"/>
      <c r="F1897" s="520"/>
      <c r="G1897" s="520"/>
      <c r="H1897" s="508"/>
    </row>
    <row r="1898" spans="1:8" s="58" customFormat="1" ht="12">
      <c r="A1898" s="339"/>
      <c r="B1898" s="343" t="s">
        <v>3936</v>
      </c>
      <c r="C1898" s="519"/>
      <c r="D1898" s="519"/>
      <c r="E1898" s="519"/>
      <c r="F1898" s="520"/>
      <c r="G1898" s="520"/>
      <c r="H1898" s="508"/>
    </row>
    <row r="1899" spans="1:8" s="58" customFormat="1" ht="33" customHeight="1">
      <c r="A1899" s="339"/>
      <c r="B1899" s="343" t="s">
        <v>1462</v>
      </c>
      <c r="C1899" s="32" t="s">
        <v>3943</v>
      </c>
      <c r="D1899" s="519"/>
      <c r="E1899" s="519"/>
      <c r="F1899" s="520"/>
      <c r="G1899" s="520"/>
      <c r="H1899" s="508"/>
    </row>
    <row r="1900" spans="1:8" s="58" customFormat="1" ht="44.25" customHeight="1">
      <c r="A1900" s="339"/>
      <c r="B1900" s="343" t="s">
        <v>1463</v>
      </c>
      <c r="C1900" s="32" t="s">
        <v>3944</v>
      </c>
      <c r="D1900" s="519"/>
      <c r="E1900" s="519"/>
      <c r="F1900" s="520"/>
      <c r="G1900" s="520"/>
      <c r="H1900" s="508"/>
    </row>
    <row r="1901" spans="1:8" s="58" customFormat="1" ht="12">
      <c r="A1901" s="339" t="s">
        <v>3945</v>
      </c>
      <c r="B1901" s="343" t="s">
        <v>3936</v>
      </c>
      <c r="C1901" s="519" t="s">
        <v>1464</v>
      </c>
      <c r="D1901" s="519" t="s">
        <v>3939</v>
      </c>
      <c r="E1901" s="519" t="s">
        <v>3940</v>
      </c>
      <c r="F1901" s="520" t="s">
        <v>831</v>
      </c>
      <c r="G1901" s="520" t="s">
        <v>2260</v>
      </c>
      <c r="H1901" s="508">
        <v>2007.11</v>
      </c>
    </row>
    <row r="1902" spans="1:8" s="58" customFormat="1" ht="51.75" customHeight="1">
      <c r="A1902" s="339"/>
      <c r="B1902" s="343" t="s">
        <v>1461</v>
      </c>
      <c r="C1902" s="519"/>
      <c r="D1902" s="519"/>
      <c r="E1902" s="519"/>
      <c r="F1902" s="520"/>
      <c r="G1902" s="520"/>
      <c r="H1902" s="508"/>
    </row>
    <row r="1903" spans="1:8" s="58" customFormat="1" ht="58.5" customHeight="1">
      <c r="A1903" s="339" t="s">
        <v>3946</v>
      </c>
      <c r="B1903" s="343" t="s">
        <v>1461</v>
      </c>
      <c r="C1903" s="32" t="s">
        <v>1465</v>
      </c>
      <c r="D1903" s="519" t="s">
        <v>3939</v>
      </c>
      <c r="E1903" s="519" t="s">
        <v>3940</v>
      </c>
      <c r="F1903" s="520" t="s">
        <v>831</v>
      </c>
      <c r="G1903" s="520" t="s">
        <v>2259</v>
      </c>
      <c r="H1903" s="508">
        <v>2007.11</v>
      </c>
    </row>
    <row r="1904" spans="1:8" s="58" customFormat="1" ht="61.5" customHeight="1">
      <c r="A1904" s="339"/>
      <c r="B1904" s="343" t="s">
        <v>1466</v>
      </c>
      <c r="C1904" s="32" t="s">
        <v>3947</v>
      </c>
      <c r="D1904" s="519"/>
      <c r="E1904" s="519"/>
      <c r="F1904" s="520"/>
      <c r="G1904" s="520"/>
      <c r="H1904" s="508"/>
    </row>
    <row r="1905" spans="1:8" s="58" customFormat="1" ht="12">
      <c r="A1905" s="339" t="s">
        <v>3948</v>
      </c>
      <c r="B1905" s="343" t="s">
        <v>1467</v>
      </c>
      <c r="C1905" s="519" t="s">
        <v>1468</v>
      </c>
      <c r="D1905" s="519" t="s">
        <v>3939</v>
      </c>
      <c r="E1905" s="519" t="s">
        <v>3940</v>
      </c>
      <c r="F1905" s="520" t="s">
        <v>831</v>
      </c>
      <c r="G1905" s="520" t="s">
        <v>2258</v>
      </c>
      <c r="H1905" s="508">
        <v>2007.11</v>
      </c>
    </row>
    <row r="1906" spans="1:8" s="58" customFormat="1" ht="57.75" customHeight="1">
      <c r="A1906" s="339"/>
      <c r="B1906" s="343" t="s">
        <v>1461</v>
      </c>
      <c r="C1906" s="519"/>
      <c r="D1906" s="519"/>
      <c r="E1906" s="519"/>
      <c r="F1906" s="520"/>
      <c r="G1906" s="520"/>
      <c r="H1906" s="508"/>
    </row>
    <row r="1907" spans="1:8" s="58" customFormat="1" ht="74.25" customHeight="1">
      <c r="A1907" s="37" t="s">
        <v>3949</v>
      </c>
      <c r="B1907" s="32" t="s">
        <v>1469</v>
      </c>
      <c r="C1907" s="32" t="s">
        <v>3919</v>
      </c>
      <c r="D1907" s="55" t="s">
        <v>3950</v>
      </c>
      <c r="E1907" s="55" t="s">
        <v>3940</v>
      </c>
      <c r="F1907" s="85" t="s">
        <v>750</v>
      </c>
      <c r="G1907" s="85" t="s">
        <v>2257</v>
      </c>
      <c r="H1907" s="65">
        <v>2007.11</v>
      </c>
    </row>
    <row r="1908" spans="1:8" s="58" customFormat="1" ht="72" customHeight="1">
      <c r="A1908" s="37" t="s">
        <v>3951</v>
      </c>
      <c r="B1908" s="32" t="s">
        <v>1470</v>
      </c>
      <c r="C1908" s="32" t="s">
        <v>3919</v>
      </c>
      <c r="D1908" s="55" t="s">
        <v>3950</v>
      </c>
      <c r="E1908" s="55" t="s">
        <v>3940</v>
      </c>
      <c r="F1908" s="85" t="s">
        <v>750</v>
      </c>
      <c r="G1908" s="85" t="s">
        <v>2256</v>
      </c>
      <c r="H1908" s="65">
        <v>2007.11</v>
      </c>
    </row>
    <row r="1909" spans="1:8" s="58" customFormat="1" ht="62.25" customHeight="1">
      <c r="A1909" s="37" t="s">
        <v>3952</v>
      </c>
      <c r="B1909" s="32" t="s">
        <v>1453</v>
      </c>
      <c r="C1909" s="32" t="s">
        <v>3921</v>
      </c>
      <c r="D1909" s="55" t="s">
        <v>1471</v>
      </c>
      <c r="E1909" s="55" t="s">
        <v>3953</v>
      </c>
      <c r="F1909" s="85" t="s">
        <v>1472</v>
      </c>
      <c r="G1909" s="425" t="s">
        <v>2255</v>
      </c>
      <c r="H1909" s="65">
        <v>2008.1</v>
      </c>
    </row>
    <row r="1910" spans="1:8" s="58" customFormat="1" ht="72" customHeight="1">
      <c r="A1910" s="37" t="s">
        <v>3954</v>
      </c>
      <c r="B1910" s="32" t="s">
        <v>3932</v>
      </c>
      <c r="C1910" s="32" t="s">
        <v>3921</v>
      </c>
      <c r="D1910" s="55" t="s">
        <v>3925</v>
      </c>
      <c r="E1910" s="55" t="s">
        <v>3926</v>
      </c>
      <c r="F1910" s="85" t="s">
        <v>1473</v>
      </c>
      <c r="G1910" s="158" t="s">
        <v>2254</v>
      </c>
      <c r="H1910" s="65">
        <v>2008.2</v>
      </c>
    </row>
    <row r="1911" spans="1:8" s="58" customFormat="1" ht="66" customHeight="1">
      <c r="A1911" s="37" t="s">
        <v>3955</v>
      </c>
      <c r="B1911" s="32" t="s">
        <v>1474</v>
      </c>
      <c r="C1911" s="32" t="s">
        <v>3921</v>
      </c>
      <c r="D1911" s="55" t="s">
        <v>3925</v>
      </c>
      <c r="E1911" s="55" t="s">
        <v>3926</v>
      </c>
      <c r="F1911" s="85" t="s">
        <v>1475</v>
      </c>
      <c r="G1911" s="158" t="s">
        <v>2253</v>
      </c>
      <c r="H1911" s="65">
        <v>2008.3</v>
      </c>
    </row>
    <row r="1912" spans="1:8" s="58" customFormat="1" ht="31.5" customHeight="1">
      <c r="A1912" s="526" t="s">
        <v>2565</v>
      </c>
      <c r="B1912" s="32" t="s">
        <v>2566</v>
      </c>
      <c r="C1912" s="32"/>
      <c r="D1912" s="519" t="s">
        <v>3925</v>
      </c>
      <c r="E1912" s="519" t="s">
        <v>3926</v>
      </c>
      <c r="F1912" s="520" t="s">
        <v>1475</v>
      </c>
      <c r="G1912" s="338" t="s">
        <v>2252</v>
      </c>
      <c r="H1912" s="508">
        <v>2008.3</v>
      </c>
    </row>
    <row r="1913" spans="1:8" s="58" customFormat="1" ht="31.5" customHeight="1">
      <c r="A1913" s="526"/>
      <c r="B1913" s="32" t="s">
        <v>2567</v>
      </c>
      <c r="C1913" s="32"/>
      <c r="D1913" s="519"/>
      <c r="E1913" s="519"/>
      <c r="F1913" s="520"/>
      <c r="G1913" s="338"/>
      <c r="H1913" s="508"/>
    </row>
    <row r="1914" spans="1:8" s="58" customFormat="1" ht="33" customHeight="1">
      <c r="A1914" s="526"/>
      <c r="B1914" s="32" t="s">
        <v>3055</v>
      </c>
      <c r="C1914" s="32"/>
      <c r="D1914" s="519"/>
      <c r="E1914" s="519"/>
      <c r="F1914" s="520"/>
      <c r="G1914" s="338"/>
      <c r="H1914" s="508"/>
    </row>
    <row r="1915" spans="1:8" s="58" customFormat="1" ht="12">
      <c r="A1915" s="40"/>
      <c r="B1915" s="40"/>
      <c r="C1915" s="40"/>
      <c r="D1915" s="206"/>
      <c r="E1915" s="206"/>
      <c r="F1915" s="219"/>
      <c r="G1915" s="382"/>
      <c r="H1915" s="206"/>
    </row>
    <row r="1916" spans="2:7" ht="12">
      <c r="B1916" s="3"/>
      <c r="C1916" s="3"/>
      <c r="D1916" s="1"/>
      <c r="E1916" s="1"/>
      <c r="F1916" s="4"/>
      <c r="G1916" s="4"/>
    </row>
    <row r="1917" spans="1:8" s="17" customFormat="1" ht="41.25" hidden="1">
      <c r="A1917" s="15" t="s">
        <v>1476</v>
      </c>
      <c r="B1917" s="16"/>
      <c r="C1917" s="16"/>
      <c r="D1917" s="11"/>
      <c r="E1917" s="11"/>
      <c r="F1917" s="16"/>
      <c r="G1917" s="16"/>
      <c r="H1917" s="11"/>
    </row>
    <row r="1918" spans="1:8" s="6" customFormat="1" ht="12.75">
      <c r="A1918" s="5"/>
      <c r="B1918" s="13"/>
      <c r="C1918" s="13"/>
      <c r="D1918" s="347"/>
      <c r="E1918" s="347"/>
      <c r="F1918" s="13"/>
      <c r="G1918" s="13"/>
      <c r="H1918" s="14"/>
    </row>
    <row r="1919" spans="1:8" s="58" customFormat="1" ht="13.5" thickBot="1">
      <c r="A1919" s="37" t="s">
        <v>2190</v>
      </c>
      <c r="B1919" s="37"/>
      <c r="C1919" s="37"/>
      <c r="D1919" s="65"/>
      <c r="E1919" s="65"/>
      <c r="F1919" s="177"/>
      <c r="G1919" s="379"/>
      <c r="H1919" s="65"/>
    </row>
    <row r="1920" spans="1:8" s="58" customFormat="1" ht="13.5" thickTop="1">
      <c r="A1920" s="199" t="s">
        <v>3060</v>
      </c>
      <c r="B1920" s="200" t="s">
        <v>3061</v>
      </c>
      <c r="C1920" s="200" t="s">
        <v>3067</v>
      </c>
      <c r="D1920" s="200" t="s">
        <v>3062</v>
      </c>
      <c r="E1920" s="200" t="s">
        <v>3063</v>
      </c>
      <c r="F1920" s="200" t="s">
        <v>3064</v>
      </c>
      <c r="G1920" s="201" t="s">
        <v>3065</v>
      </c>
      <c r="H1920" s="207" t="s">
        <v>3066</v>
      </c>
    </row>
    <row r="1921" spans="1:8" s="58" customFormat="1" ht="35.25" customHeight="1">
      <c r="A1921" s="37" t="s">
        <v>2184</v>
      </c>
      <c r="B1921" s="61" t="s">
        <v>2185</v>
      </c>
      <c r="C1921" s="32" t="s">
        <v>2186</v>
      </c>
      <c r="D1921" s="55" t="s">
        <v>2187</v>
      </c>
      <c r="E1921" s="55" t="s">
        <v>2188</v>
      </c>
      <c r="F1921" s="177" t="s">
        <v>1477</v>
      </c>
      <c r="G1921" s="85" t="s">
        <v>1478</v>
      </c>
      <c r="H1921" s="98">
        <v>2008.1</v>
      </c>
    </row>
    <row r="1922" spans="1:8" s="58" customFormat="1" ht="40.5" customHeight="1">
      <c r="A1922" s="37" t="s">
        <v>2189</v>
      </c>
      <c r="B1922" s="61" t="s">
        <v>2185</v>
      </c>
      <c r="C1922" s="32" t="s">
        <v>2186</v>
      </c>
      <c r="D1922" s="55" t="s">
        <v>3246</v>
      </c>
      <c r="E1922" s="55" t="s">
        <v>1317</v>
      </c>
      <c r="F1922" s="85" t="s">
        <v>807</v>
      </c>
      <c r="G1922" s="85" t="s">
        <v>1479</v>
      </c>
      <c r="H1922" s="98">
        <v>2008.1</v>
      </c>
    </row>
    <row r="1923" spans="1:8" s="58" customFormat="1" ht="12">
      <c r="A1923" s="40"/>
      <c r="B1923" s="40"/>
      <c r="C1923" s="40"/>
      <c r="D1923" s="206"/>
      <c r="E1923" s="206"/>
      <c r="F1923" s="219"/>
      <c r="G1923" s="382"/>
      <c r="H1923" s="206"/>
    </row>
    <row r="1924" spans="1:8" s="58" customFormat="1" ht="12" thickBot="1">
      <c r="A1924" s="37" t="str">
        <f>A1917&amp;"情報研究官 "</f>
        <v>高度情報化研究センター 情報研究官 </v>
      </c>
      <c r="B1924" s="37"/>
      <c r="C1924" s="37"/>
      <c r="D1924" s="65"/>
      <c r="E1924" s="65"/>
      <c r="F1924" s="177"/>
      <c r="G1924" s="379"/>
      <c r="H1924" s="65"/>
    </row>
    <row r="1925" spans="1:8" s="58" customFormat="1" ht="12" thickTop="1">
      <c r="A1925" s="199" t="s">
        <v>3060</v>
      </c>
      <c r="B1925" s="200" t="s">
        <v>3061</v>
      </c>
      <c r="C1925" s="200" t="s">
        <v>3067</v>
      </c>
      <c r="D1925" s="200" t="s">
        <v>3062</v>
      </c>
      <c r="E1925" s="200" t="s">
        <v>3063</v>
      </c>
      <c r="F1925" s="200" t="s">
        <v>3064</v>
      </c>
      <c r="G1925" s="201" t="s">
        <v>3065</v>
      </c>
      <c r="H1925" s="207" t="s">
        <v>3066</v>
      </c>
    </row>
    <row r="1926" spans="1:8" s="58" customFormat="1" ht="35.25" customHeight="1">
      <c r="A1926" s="34" t="s">
        <v>2191</v>
      </c>
      <c r="B1926" s="57" t="s">
        <v>2192</v>
      </c>
      <c r="C1926" s="57" t="s">
        <v>2186</v>
      </c>
      <c r="D1926" s="64" t="s">
        <v>3925</v>
      </c>
      <c r="E1926" s="64" t="s">
        <v>2193</v>
      </c>
      <c r="F1926" s="205" t="s">
        <v>1480</v>
      </c>
      <c r="G1926" s="205" t="s">
        <v>1481</v>
      </c>
      <c r="H1926" s="67">
        <v>2007.8</v>
      </c>
    </row>
    <row r="1927" spans="1:8" s="58" customFormat="1" ht="35.25" customHeight="1">
      <c r="A1927" s="44" t="s">
        <v>2191</v>
      </c>
      <c r="B1927" s="60" t="s">
        <v>2192</v>
      </c>
      <c r="C1927" s="60" t="s">
        <v>2186</v>
      </c>
      <c r="D1927" s="51" t="s">
        <v>2194</v>
      </c>
      <c r="E1927" s="51" t="s">
        <v>2195</v>
      </c>
      <c r="F1927" s="150"/>
      <c r="G1927" s="150" t="s">
        <v>1482</v>
      </c>
      <c r="H1927" s="63">
        <v>2007.9</v>
      </c>
    </row>
    <row r="1928" spans="1:8" s="58" customFormat="1" ht="37.5" customHeight="1">
      <c r="A1928" s="40" t="s">
        <v>2196</v>
      </c>
      <c r="B1928" s="21" t="s">
        <v>2192</v>
      </c>
      <c r="C1928" s="21" t="s">
        <v>2186</v>
      </c>
      <c r="D1928" s="537" t="s">
        <v>2197</v>
      </c>
      <c r="E1928" s="54" t="s">
        <v>2727</v>
      </c>
      <c r="F1928" s="85"/>
      <c r="G1928" s="85" t="s">
        <v>1483</v>
      </c>
      <c r="H1928" s="65">
        <v>2007.11</v>
      </c>
    </row>
    <row r="1929" spans="1:8" s="58" customFormat="1" ht="56.25" customHeight="1">
      <c r="A1929" s="44"/>
      <c r="B1929" s="308" t="s">
        <v>1484</v>
      </c>
      <c r="C1929" s="60" t="s">
        <v>1485</v>
      </c>
      <c r="D1929" s="481"/>
      <c r="E1929" s="51"/>
      <c r="F1929" s="85"/>
      <c r="G1929" s="85"/>
      <c r="H1929" s="65"/>
    </row>
    <row r="1930" spans="1:8" s="58" customFormat="1" ht="82.5" customHeight="1">
      <c r="A1930" s="34" t="s">
        <v>2198</v>
      </c>
      <c r="B1930" s="57" t="s">
        <v>2192</v>
      </c>
      <c r="C1930" s="57" t="s">
        <v>2186</v>
      </c>
      <c r="D1930" s="64" t="s">
        <v>3632</v>
      </c>
      <c r="E1930" s="64" t="s">
        <v>2727</v>
      </c>
      <c r="F1930" s="205"/>
      <c r="G1930" s="205" t="s">
        <v>1486</v>
      </c>
      <c r="H1930" s="67">
        <v>2008.2</v>
      </c>
    </row>
    <row r="1931" spans="1:8" s="58" customFormat="1" ht="12">
      <c r="A1931" s="40"/>
      <c r="B1931" s="40"/>
      <c r="C1931" s="40"/>
      <c r="D1931" s="206"/>
      <c r="E1931" s="206"/>
      <c r="F1931" s="219"/>
      <c r="G1931" s="382"/>
      <c r="H1931" s="206"/>
    </row>
    <row r="1932" spans="1:8" s="58" customFormat="1" ht="12" thickBot="1">
      <c r="A1932" s="37" t="str">
        <f>A1917&amp;"住宅情報システム研究官 "</f>
        <v>高度情報化研究センター 住宅情報システム研究官 </v>
      </c>
      <c r="B1932" s="37"/>
      <c r="C1932" s="37"/>
      <c r="D1932" s="65"/>
      <c r="E1932" s="65"/>
      <c r="F1932" s="177"/>
      <c r="G1932" s="379"/>
      <c r="H1932" s="65"/>
    </row>
    <row r="1933" spans="1:8" s="58" customFormat="1" ht="12" thickTop="1">
      <c r="A1933" s="199" t="s">
        <v>3060</v>
      </c>
      <c r="B1933" s="200" t="s">
        <v>3061</v>
      </c>
      <c r="C1933" s="200" t="s">
        <v>3067</v>
      </c>
      <c r="D1933" s="200" t="s">
        <v>3062</v>
      </c>
      <c r="E1933" s="200" t="s">
        <v>3063</v>
      </c>
      <c r="F1933" s="200" t="s">
        <v>3064</v>
      </c>
      <c r="G1933" s="201" t="s">
        <v>3065</v>
      </c>
      <c r="H1933" s="207" t="s">
        <v>3066</v>
      </c>
    </row>
    <row r="1934" spans="1:8" s="58" customFormat="1" ht="119.25" customHeight="1">
      <c r="A1934" s="37" t="s">
        <v>1487</v>
      </c>
      <c r="B1934" s="32" t="s">
        <v>1488</v>
      </c>
      <c r="C1934" s="21" t="s">
        <v>1489</v>
      </c>
      <c r="D1934" s="55" t="s">
        <v>1490</v>
      </c>
      <c r="E1934" s="55" t="s">
        <v>1491</v>
      </c>
      <c r="F1934" s="85" t="s">
        <v>3637</v>
      </c>
      <c r="G1934" s="85" t="s">
        <v>3640</v>
      </c>
      <c r="H1934" s="65">
        <v>2007.7</v>
      </c>
    </row>
    <row r="1935" spans="1:8" s="58" customFormat="1" ht="131.25" customHeight="1">
      <c r="A1935" s="37" t="s">
        <v>1492</v>
      </c>
      <c r="B1935" s="32" t="s">
        <v>1493</v>
      </c>
      <c r="C1935" s="32" t="s">
        <v>1494</v>
      </c>
      <c r="D1935" s="55" t="s">
        <v>3641</v>
      </c>
      <c r="E1935" s="55" t="s">
        <v>3642</v>
      </c>
      <c r="F1935" s="85" t="s">
        <v>3643</v>
      </c>
      <c r="G1935" s="85" t="s">
        <v>1130</v>
      </c>
      <c r="H1935" s="65">
        <v>2007.9</v>
      </c>
    </row>
    <row r="1936" spans="1:8" s="58" customFormat="1" ht="37.5" customHeight="1">
      <c r="A1936" s="37" t="s">
        <v>3644</v>
      </c>
      <c r="B1936" s="32" t="s">
        <v>3633</v>
      </c>
      <c r="C1936" s="32" t="s">
        <v>1495</v>
      </c>
      <c r="D1936" s="55" t="s">
        <v>3646</v>
      </c>
      <c r="E1936" s="55" t="s">
        <v>3647</v>
      </c>
      <c r="F1936" s="85" t="s">
        <v>1496</v>
      </c>
      <c r="G1936" s="85" t="s">
        <v>1129</v>
      </c>
      <c r="H1936" s="65">
        <v>2007.11</v>
      </c>
    </row>
    <row r="1937" spans="1:8" s="58" customFormat="1" ht="71.25" customHeight="1">
      <c r="A1937" s="37" t="s">
        <v>1497</v>
      </c>
      <c r="B1937" s="32" t="s">
        <v>1498</v>
      </c>
      <c r="C1937" s="32" t="s">
        <v>1494</v>
      </c>
      <c r="D1937" s="55" t="s">
        <v>3638</v>
      </c>
      <c r="E1937" s="157" t="s">
        <v>3639</v>
      </c>
      <c r="F1937" s="85">
        <v>2008</v>
      </c>
      <c r="G1937" s="85" t="s">
        <v>3648</v>
      </c>
      <c r="H1937" s="65">
        <v>2008.2</v>
      </c>
    </row>
    <row r="1938" spans="1:8" s="58" customFormat="1" ht="55.5" customHeight="1">
      <c r="A1938" s="37" t="s">
        <v>3645</v>
      </c>
      <c r="B1938" s="32" t="s">
        <v>3634</v>
      </c>
      <c r="C1938" s="32" t="s">
        <v>1499</v>
      </c>
      <c r="D1938" s="55" t="s">
        <v>3635</v>
      </c>
      <c r="E1938" s="55" t="s">
        <v>3636</v>
      </c>
      <c r="F1938" s="85" t="s">
        <v>1500</v>
      </c>
      <c r="G1938" s="85" t="s">
        <v>1131</v>
      </c>
      <c r="H1938" s="309">
        <v>39479</v>
      </c>
    </row>
    <row r="1939" spans="1:8" s="58" customFormat="1" ht="49.5" customHeight="1">
      <c r="A1939" s="37" t="s">
        <v>1501</v>
      </c>
      <c r="B1939" s="32" t="s">
        <v>1498</v>
      </c>
      <c r="C1939" s="32" t="s">
        <v>1494</v>
      </c>
      <c r="D1939" s="55" t="s">
        <v>3649</v>
      </c>
      <c r="E1939" s="55" t="s">
        <v>3650</v>
      </c>
      <c r="F1939" s="85" t="s">
        <v>1502</v>
      </c>
      <c r="G1939" s="85" t="s">
        <v>1503</v>
      </c>
      <c r="H1939" s="250">
        <v>39508</v>
      </c>
    </row>
    <row r="1940" spans="1:8" s="58" customFormat="1" ht="12">
      <c r="A1940" s="40"/>
      <c r="B1940" s="40"/>
      <c r="C1940" s="40"/>
      <c r="D1940" s="206"/>
      <c r="E1940" s="206"/>
      <c r="F1940" s="219"/>
      <c r="G1940" s="382"/>
      <c r="H1940" s="206"/>
    </row>
    <row r="1941" spans="2:8" ht="17.25" customHeight="1">
      <c r="B1941" s="4"/>
      <c r="C1941" s="4"/>
      <c r="D1941" s="1"/>
      <c r="E1941" s="1"/>
      <c r="F1941" s="4"/>
      <c r="G1941" s="4"/>
      <c r="H1941" s="7"/>
    </row>
    <row r="1942" spans="1:8" s="58" customFormat="1" ht="13.5" thickBot="1">
      <c r="A1942" s="37" t="str">
        <f>A1917&amp;"情報基盤研究室 "</f>
        <v>高度情報化研究センター 情報基盤研究室 </v>
      </c>
      <c r="B1942" s="37"/>
      <c r="C1942" s="37"/>
      <c r="D1942" s="65"/>
      <c r="E1942" s="65"/>
      <c r="F1942" s="177"/>
      <c r="G1942" s="379"/>
      <c r="H1942" s="65"/>
    </row>
    <row r="1943" spans="1:8" s="58" customFormat="1" ht="13.5" thickTop="1">
      <c r="A1943" s="199" t="s">
        <v>3060</v>
      </c>
      <c r="B1943" s="200" t="s">
        <v>3061</v>
      </c>
      <c r="C1943" s="200" t="s">
        <v>3067</v>
      </c>
      <c r="D1943" s="200" t="s">
        <v>3062</v>
      </c>
      <c r="E1943" s="200" t="s">
        <v>3063</v>
      </c>
      <c r="F1943" s="200" t="s">
        <v>3064</v>
      </c>
      <c r="G1943" s="201" t="s">
        <v>3065</v>
      </c>
      <c r="H1943" s="207" t="s">
        <v>3066</v>
      </c>
    </row>
    <row r="1944" spans="1:8" s="66" customFormat="1" ht="15" customHeight="1">
      <c r="A1944" s="480" t="s">
        <v>1504</v>
      </c>
      <c r="B1944" s="40" t="s">
        <v>3651</v>
      </c>
      <c r="C1944" s="536" t="s">
        <v>3652</v>
      </c>
      <c r="D1944" s="477" t="s">
        <v>3653</v>
      </c>
      <c r="E1944" s="45" t="s">
        <v>3654</v>
      </c>
      <c r="F1944" s="39"/>
      <c r="G1944" s="479" t="s">
        <v>1505</v>
      </c>
      <c r="H1944" s="193">
        <v>2007.6</v>
      </c>
    </row>
    <row r="1945" spans="1:8" s="66" customFormat="1" ht="15" customHeight="1">
      <c r="A1945" s="474"/>
      <c r="B1945" s="37"/>
      <c r="C1945" s="528"/>
      <c r="D1945" s="523"/>
      <c r="E1945" s="523" t="s">
        <v>3655</v>
      </c>
      <c r="F1945" s="36"/>
      <c r="G1945" s="539"/>
      <c r="H1945" s="194"/>
    </row>
    <row r="1946" spans="1:8" s="66" customFormat="1" ht="15" customHeight="1">
      <c r="A1946" s="474"/>
      <c r="B1946" s="30"/>
      <c r="C1946" s="528"/>
      <c r="D1946" s="523"/>
      <c r="E1946" s="523"/>
      <c r="F1946" s="36"/>
      <c r="G1946" s="259"/>
      <c r="H1946" s="194"/>
    </row>
    <row r="1947" spans="1:8" s="66" customFormat="1" ht="15" customHeight="1">
      <c r="A1947" s="27"/>
      <c r="B1947" s="30"/>
      <c r="C1947" s="528"/>
      <c r="D1947" s="46"/>
      <c r="E1947" s="46" t="s">
        <v>3656</v>
      </c>
      <c r="F1947" s="36"/>
      <c r="G1947" s="259"/>
      <c r="H1947" s="194"/>
    </row>
    <row r="1948" spans="1:8" s="66" customFormat="1" ht="48" customHeight="1">
      <c r="A1948" s="27"/>
      <c r="B1948" s="30"/>
      <c r="C1948" s="25"/>
      <c r="D1948" s="46"/>
      <c r="E1948" s="46" t="s">
        <v>3657</v>
      </c>
      <c r="F1948" s="36"/>
      <c r="G1948" s="259"/>
      <c r="H1948" s="194"/>
    </row>
    <row r="1949" spans="1:8" s="66" customFormat="1" ht="15" customHeight="1">
      <c r="A1949" s="474" t="s">
        <v>1506</v>
      </c>
      <c r="B1949" s="71" t="s">
        <v>3651</v>
      </c>
      <c r="C1949" s="528" t="s">
        <v>3652</v>
      </c>
      <c r="D1949" s="523" t="s">
        <v>3658</v>
      </c>
      <c r="E1949" s="46" t="s">
        <v>3654</v>
      </c>
      <c r="F1949" s="36" t="s">
        <v>1507</v>
      </c>
      <c r="G1949" s="478" t="s">
        <v>1508</v>
      </c>
      <c r="H1949" s="194">
        <v>2007.9</v>
      </c>
    </row>
    <row r="1950" spans="1:8" s="66" customFormat="1" ht="15" customHeight="1">
      <c r="A1950" s="474"/>
      <c r="B1950" s="71"/>
      <c r="C1950" s="528"/>
      <c r="D1950" s="523"/>
      <c r="E1950" s="523"/>
      <c r="F1950" s="36" t="s">
        <v>3659</v>
      </c>
      <c r="G1950" s="478"/>
      <c r="H1950" s="194"/>
    </row>
    <row r="1951" spans="1:8" s="66" customFormat="1" ht="26.25" customHeight="1">
      <c r="A1951" s="474"/>
      <c r="B1951" s="30"/>
      <c r="C1951" s="528"/>
      <c r="D1951" s="523"/>
      <c r="E1951" s="523"/>
      <c r="F1951" s="36"/>
      <c r="G1951" s="259"/>
      <c r="H1951" s="194"/>
    </row>
    <row r="1952" spans="1:8" s="66" customFormat="1" ht="15" customHeight="1">
      <c r="A1952" s="474" t="s">
        <v>3660</v>
      </c>
      <c r="B1952" s="37" t="s">
        <v>3661</v>
      </c>
      <c r="C1952" s="528" t="s">
        <v>3652</v>
      </c>
      <c r="D1952" s="523" t="s">
        <v>3658</v>
      </c>
      <c r="E1952" s="46" t="s">
        <v>3654</v>
      </c>
      <c r="F1952" s="36" t="s">
        <v>1507</v>
      </c>
      <c r="G1952" s="478" t="s">
        <v>1509</v>
      </c>
      <c r="H1952" s="194">
        <v>2007.9</v>
      </c>
    </row>
    <row r="1953" spans="1:8" s="66" customFormat="1" ht="15" customHeight="1">
      <c r="A1953" s="474"/>
      <c r="B1953" s="37"/>
      <c r="C1953" s="528"/>
      <c r="D1953" s="523"/>
      <c r="E1953" s="523"/>
      <c r="F1953" s="36" t="s">
        <v>3659</v>
      </c>
      <c r="G1953" s="539"/>
      <c r="H1953" s="194"/>
    </row>
    <row r="1954" spans="1:8" s="66" customFormat="1" ht="19.5" customHeight="1">
      <c r="A1954" s="474"/>
      <c r="B1954" s="30"/>
      <c r="C1954" s="528"/>
      <c r="D1954" s="523"/>
      <c r="E1954" s="523"/>
      <c r="F1954" s="36"/>
      <c r="G1954" s="259"/>
      <c r="H1954" s="194"/>
    </row>
    <row r="1955" spans="1:8" s="66" customFormat="1" ht="15" customHeight="1">
      <c r="A1955" s="474" t="s">
        <v>3662</v>
      </c>
      <c r="B1955" s="37" t="s">
        <v>3651</v>
      </c>
      <c r="C1955" s="528" t="s">
        <v>3652</v>
      </c>
      <c r="D1955" s="523" t="s">
        <v>3663</v>
      </c>
      <c r="E1955" s="46" t="s">
        <v>3664</v>
      </c>
      <c r="F1955" s="36" t="s">
        <v>1510</v>
      </c>
      <c r="G1955" s="539" t="s">
        <v>1511</v>
      </c>
      <c r="H1955" s="194">
        <v>2007.9</v>
      </c>
    </row>
    <row r="1956" spans="1:8" s="66" customFormat="1" ht="15" customHeight="1">
      <c r="A1956" s="474"/>
      <c r="B1956" s="37"/>
      <c r="C1956" s="528"/>
      <c r="D1956" s="523"/>
      <c r="E1956" s="523"/>
      <c r="F1956" s="36" t="s">
        <v>3659</v>
      </c>
      <c r="G1956" s="539"/>
      <c r="H1956" s="194"/>
    </row>
    <row r="1957" spans="1:8" s="66" customFormat="1" ht="15" customHeight="1">
      <c r="A1957" s="474"/>
      <c r="B1957" s="30"/>
      <c r="C1957" s="528"/>
      <c r="D1957" s="523"/>
      <c r="E1957" s="523"/>
      <c r="F1957" s="36"/>
      <c r="G1957" s="259"/>
      <c r="H1957" s="194"/>
    </row>
    <row r="1958" spans="1:8" s="66" customFormat="1" ht="15" customHeight="1">
      <c r="A1958" s="27"/>
      <c r="B1958" s="25" t="s">
        <v>3665</v>
      </c>
      <c r="C1958" s="528" t="s">
        <v>3666</v>
      </c>
      <c r="D1958" s="46"/>
      <c r="E1958" s="46"/>
      <c r="F1958" s="36"/>
      <c r="G1958" s="259"/>
      <c r="H1958" s="194"/>
    </row>
    <row r="1959" spans="1:8" s="66" customFormat="1" ht="15" customHeight="1">
      <c r="A1959" s="27"/>
      <c r="B1959" s="30"/>
      <c r="C1959" s="528"/>
      <c r="D1959" s="46"/>
      <c r="E1959" s="46"/>
      <c r="F1959" s="36"/>
      <c r="G1959" s="259"/>
      <c r="H1959" s="194"/>
    </row>
    <row r="1960" spans="1:8" s="66" customFormat="1" ht="15" customHeight="1">
      <c r="A1960" s="474" t="s">
        <v>1512</v>
      </c>
      <c r="B1960" s="37" t="s">
        <v>3667</v>
      </c>
      <c r="C1960" s="528" t="s">
        <v>3652</v>
      </c>
      <c r="D1960" s="523" t="s">
        <v>3663</v>
      </c>
      <c r="E1960" s="46" t="s">
        <v>3664</v>
      </c>
      <c r="F1960" s="36" t="s">
        <v>1510</v>
      </c>
      <c r="G1960" s="539" t="s">
        <v>1513</v>
      </c>
      <c r="H1960" s="194">
        <v>2007.9</v>
      </c>
    </row>
    <row r="1961" spans="1:8" s="66" customFormat="1" ht="15" customHeight="1">
      <c r="A1961" s="474"/>
      <c r="B1961" s="37" t="s">
        <v>3668</v>
      </c>
      <c r="C1961" s="528"/>
      <c r="D1961" s="523"/>
      <c r="E1961" s="523"/>
      <c r="F1961" s="36" t="s">
        <v>3659</v>
      </c>
      <c r="G1961" s="539"/>
      <c r="H1961" s="194"/>
    </row>
    <row r="1962" spans="1:8" s="66" customFormat="1" ht="15" customHeight="1">
      <c r="A1962" s="474"/>
      <c r="B1962" s="30"/>
      <c r="C1962" s="528"/>
      <c r="D1962" s="523"/>
      <c r="E1962" s="523"/>
      <c r="F1962" s="36"/>
      <c r="G1962" s="259"/>
      <c r="H1962" s="194"/>
    </row>
    <row r="1963" spans="1:8" s="66" customFormat="1" ht="15" customHeight="1">
      <c r="A1963" s="27"/>
      <c r="B1963" s="30"/>
      <c r="C1963" s="528"/>
      <c r="D1963" s="46"/>
      <c r="E1963" s="46"/>
      <c r="F1963" s="36"/>
      <c r="G1963" s="259"/>
      <c r="H1963" s="194"/>
    </row>
    <row r="1964" spans="1:8" s="58" customFormat="1" ht="28.5" customHeight="1">
      <c r="A1964" s="518" t="s">
        <v>3669</v>
      </c>
      <c r="B1964" s="55" t="s">
        <v>3670</v>
      </c>
      <c r="C1964" s="528" t="s">
        <v>3652</v>
      </c>
      <c r="D1964" s="519" t="s">
        <v>3671</v>
      </c>
      <c r="E1964" s="55" t="s">
        <v>3672</v>
      </c>
      <c r="F1964" s="85" t="s">
        <v>1514</v>
      </c>
      <c r="G1964" s="85" t="s">
        <v>1515</v>
      </c>
      <c r="H1964" s="98">
        <v>2007.9</v>
      </c>
    </row>
    <row r="1965" spans="1:8" s="58" customFormat="1" ht="15" customHeight="1">
      <c r="A1965" s="518"/>
      <c r="B1965" s="37"/>
      <c r="C1965" s="528"/>
      <c r="D1965" s="519"/>
      <c r="E1965" s="55"/>
      <c r="F1965" s="85"/>
      <c r="G1965" s="85"/>
      <c r="H1965" s="98"/>
    </row>
    <row r="1966" spans="1:8" s="58" customFormat="1" ht="15" customHeight="1">
      <c r="A1966" s="518"/>
      <c r="B1966" s="37"/>
      <c r="C1966" s="528"/>
      <c r="D1966" s="55"/>
      <c r="E1966" s="55"/>
      <c r="F1966" s="85"/>
      <c r="G1966" s="85"/>
      <c r="H1966" s="98"/>
    </row>
    <row r="1967" spans="1:8" s="66" customFormat="1" ht="15" customHeight="1">
      <c r="A1967" s="27"/>
      <c r="B1967" s="55" t="s">
        <v>3673</v>
      </c>
      <c r="C1967" s="528" t="s">
        <v>3674</v>
      </c>
      <c r="D1967" s="46"/>
      <c r="E1967" s="46"/>
      <c r="F1967" s="36"/>
      <c r="G1967" s="259"/>
      <c r="H1967" s="194"/>
    </row>
    <row r="1968" spans="1:8" s="66" customFormat="1" ht="15" customHeight="1">
      <c r="A1968" s="27"/>
      <c r="B1968" s="55"/>
      <c r="C1968" s="528"/>
      <c r="D1968" s="46"/>
      <c r="E1968" s="46"/>
      <c r="F1968" s="36"/>
      <c r="G1968" s="259"/>
      <c r="H1968" s="194"/>
    </row>
    <row r="1969" spans="1:8" s="66" customFormat="1" ht="15" customHeight="1">
      <c r="A1969" s="27"/>
      <c r="B1969" s="32"/>
      <c r="C1969" s="528"/>
      <c r="D1969" s="46"/>
      <c r="E1969" s="46"/>
      <c r="F1969" s="36"/>
      <c r="G1969" s="259"/>
      <c r="H1969" s="194"/>
    </row>
    <row r="1970" spans="1:8" s="66" customFormat="1" ht="15" customHeight="1">
      <c r="A1970" s="27"/>
      <c r="B1970" s="55" t="s">
        <v>3675</v>
      </c>
      <c r="C1970" s="528" t="s">
        <v>1516</v>
      </c>
      <c r="D1970" s="46"/>
      <c r="E1970" s="46"/>
      <c r="F1970" s="36"/>
      <c r="G1970" s="259"/>
      <c r="H1970" s="194"/>
    </row>
    <row r="1971" spans="1:8" s="66" customFormat="1" ht="25.5" customHeight="1">
      <c r="A1971" s="27"/>
      <c r="B1971" s="32"/>
      <c r="C1971" s="528"/>
      <c r="D1971" s="46"/>
      <c r="E1971" s="46"/>
      <c r="F1971" s="36"/>
      <c r="G1971" s="259"/>
      <c r="H1971" s="194"/>
    </row>
    <row r="1972" spans="1:8" s="66" customFormat="1" ht="30" customHeight="1">
      <c r="A1972" s="518" t="s">
        <v>3676</v>
      </c>
      <c r="B1972" s="32" t="s">
        <v>3677</v>
      </c>
      <c r="C1972" s="528" t="s">
        <v>3652</v>
      </c>
      <c r="D1972" s="519" t="s">
        <v>3678</v>
      </c>
      <c r="E1972" s="55" t="s">
        <v>3679</v>
      </c>
      <c r="F1972" s="520" t="s">
        <v>3680</v>
      </c>
      <c r="G1972" s="85" t="s">
        <v>1517</v>
      </c>
      <c r="H1972" s="65">
        <v>2007.9</v>
      </c>
    </row>
    <row r="1973" spans="1:8" s="66" customFormat="1" ht="15" customHeight="1">
      <c r="A1973" s="518"/>
      <c r="B1973" s="32" t="s">
        <v>3670</v>
      </c>
      <c r="C1973" s="528"/>
      <c r="D1973" s="519"/>
      <c r="E1973" s="55"/>
      <c r="F1973" s="520"/>
      <c r="G1973" s="85"/>
      <c r="H1973" s="65"/>
    </row>
    <row r="1974" spans="1:8" s="66" customFormat="1" ht="15" customHeight="1">
      <c r="A1974" s="37"/>
      <c r="B1974" s="32" t="s">
        <v>3681</v>
      </c>
      <c r="C1974" s="528"/>
      <c r="D1974" s="55"/>
      <c r="E1974" s="55"/>
      <c r="F1974" s="85"/>
      <c r="G1974" s="85"/>
      <c r="H1974" s="65"/>
    </row>
    <row r="1975" spans="1:8" s="66" customFormat="1" ht="15" customHeight="1">
      <c r="A1975" s="37"/>
      <c r="B1975" s="61" t="s">
        <v>3682</v>
      </c>
      <c r="C1975" s="528"/>
      <c r="D1975" s="55"/>
      <c r="E1975" s="55"/>
      <c r="F1975" s="85"/>
      <c r="G1975" s="85"/>
      <c r="H1975" s="65"/>
    </row>
    <row r="1976" spans="1:8" s="66" customFormat="1" ht="25.5" customHeight="1">
      <c r="A1976" s="37"/>
      <c r="B1976" s="61" t="s">
        <v>3683</v>
      </c>
      <c r="C1976" s="528"/>
      <c r="D1976" s="55"/>
      <c r="E1976" s="55"/>
      <c r="F1976" s="85"/>
      <c r="G1976" s="85"/>
      <c r="H1976" s="65"/>
    </row>
    <row r="1977" spans="1:8" s="58" customFormat="1" ht="15" customHeight="1">
      <c r="A1977" s="518" t="s">
        <v>1518</v>
      </c>
      <c r="B1977" s="32" t="s">
        <v>1519</v>
      </c>
      <c r="C1977" s="528" t="s">
        <v>3652</v>
      </c>
      <c r="D1977" s="532" t="s">
        <v>1520</v>
      </c>
      <c r="E1977" s="532" t="s">
        <v>3684</v>
      </c>
      <c r="F1977" s="233" t="s">
        <v>1521</v>
      </c>
      <c r="G1977" s="520" t="s">
        <v>1522</v>
      </c>
      <c r="H1977" s="75" t="s">
        <v>923</v>
      </c>
    </row>
    <row r="1978" spans="1:8" s="58" customFormat="1" ht="15" customHeight="1">
      <c r="A1978" s="518"/>
      <c r="B1978" s="32" t="s">
        <v>3685</v>
      </c>
      <c r="C1978" s="528"/>
      <c r="D1978" s="532"/>
      <c r="E1978" s="532"/>
      <c r="F1978" s="233"/>
      <c r="G1978" s="520"/>
      <c r="H1978" s="75"/>
    </row>
    <row r="1979" spans="1:8" s="58" customFormat="1" ht="15" customHeight="1">
      <c r="A1979" s="50"/>
      <c r="B1979" s="32"/>
      <c r="C1979" s="528"/>
      <c r="D1979" s="74"/>
      <c r="E1979" s="74"/>
      <c r="F1979" s="233"/>
      <c r="G1979" s="85"/>
      <c r="H1979" s="75"/>
    </row>
    <row r="1980" spans="1:8" s="58" customFormat="1" ht="15" customHeight="1">
      <c r="A1980" s="50"/>
      <c r="B1980" s="32" t="s">
        <v>3686</v>
      </c>
      <c r="C1980" s="528" t="s">
        <v>3687</v>
      </c>
      <c r="D1980" s="74"/>
      <c r="E1980" s="74"/>
      <c r="F1980" s="233"/>
      <c r="G1980" s="85"/>
      <c r="H1980" s="75"/>
    </row>
    <row r="1981" spans="1:8" s="58" customFormat="1" ht="15" customHeight="1">
      <c r="A1981" s="50"/>
      <c r="B1981" s="32"/>
      <c r="C1981" s="528"/>
      <c r="D1981" s="74"/>
      <c r="E1981" s="74"/>
      <c r="F1981" s="233"/>
      <c r="G1981" s="85"/>
      <c r="H1981" s="75"/>
    </row>
    <row r="1982" spans="1:8" s="58" customFormat="1" ht="15" customHeight="1">
      <c r="A1982" s="50"/>
      <c r="B1982" s="32" t="s">
        <v>1523</v>
      </c>
      <c r="C1982" s="32" t="s">
        <v>3688</v>
      </c>
      <c r="D1982" s="74"/>
      <c r="E1982" s="74"/>
      <c r="F1982" s="233"/>
      <c r="G1982" s="85"/>
      <c r="H1982" s="75"/>
    </row>
    <row r="1983" spans="1:8" s="58" customFormat="1" ht="30" customHeight="1">
      <c r="A1983" s="50"/>
      <c r="B1983" s="32" t="s">
        <v>3689</v>
      </c>
      <c r="C1983" s="32" t="s">
        <v>1191</v>
      </c>
      <c r="D1983" s="74"/>
      <c r="E1983" s="74"/>
      <c r="F1983" s="233"/>
      <c r="G1983" s="85"/>
      <c r="H1983" s="75"/>
    </row>
    <row r="1984" spans="1:8" s="58" customFormat="1" ht="15" customHeight="1">
      <c r="A1984" s="518" t="s">
        <v>1524</v>
      </c>
      <c r="B1984" s="32" t="s">
        <v>1525</v>
      </c>
      <c r="C1984" s="528" t="s">
        <v>3652</v>
      </c>
      <c r="D1984" s="519" t="s">
        <v>1520</v>
      </c>
      <c r="E1984" s="519" t="s">
        <v>1526</v>
      </c>
      <c r="F1984" s="85" t="s">
        <v>1527</v>
      </c>
      <c r="G1984" s="520" t="s">
        <v>1528</v>
      </c>
      <c r="H1984" s="75" t="s">
        <v>1529</v>
      </c>
    </row>
    <row r="1985" spans="1:8" s="58" customFormat="1" ht="15" customHeight="1">
      <c r="A1985" s="518"/>
      <c r="B1985" s="32" t="s">
        <v>3690</v>
      </c>
      <c r="C1985" s="528"/>
      <c r="D1985" s="519"/>
      <c r="E1985" s="519"/>
      <c r="F1985" s="85"/>
      <c r="G1985" s="520"/>
      <c r="H1985" s="75"/>
    </row>
    <row r="1986" spans="1:8" s="58" customFormat="1" ht="15" customHeight="1">
      <c r="A1986" s="50"/>
      <c r="B1986" s="32" t="s">
        <v>3685</v>
      </c>
      <c r="C1986" s="528"/>
      <c r="D1986" s="55"/>
      <c r="E1986" s="55"/>
      <c r="F1986" s="85"/>
      <c r="G1986" s="85"/>
      <c r="H1986" s="75"/>
    </row>
    <row r="1987" spans="1:8" s="58" customFormat="1" ht="15" customHeight="1">
      <c r="A1987" s="50"/>
      <c r="B1987" s="32" t="s">
        <v>3691</v>
      </c>
      <c r="C1987" s="528" t="s">
        <v>3692</v>
      </c>
      <c r="D1987" s="55"/>
      <c r="E1987" s="55"/>
      <c r="F1987" s="85"/>
      <c r="G1987" s="85"/>
      <c r="H1987" s="75"/>
    </row>
    <row r="1988" spans="1:8" s="58" customFormat="1" ht="15" customHeight="1">
      <c r="A1988" s="50"/>
      <c r="B1988" s="32"/>
      <c r="C1988" s="528"/>
      <c r="D1988" s="55"/>
      <c r="E1988" s="55"/>
      <c r="F1988" s="85"/>
      <c r="G1988" s="85"/>
      <c r="H1988" s="75"/>
    </row>
    <row r="1989" spans="1:8" s="58" customFormat="1" ht="15" customHeight="1">
      <c r="A1989" s="50"/>
      <c r="B1989" s="32" t="s">
        <v>3693</v>
      </c>
      <c r="C1989" s="528" t="s">
        <v>3694</v>
      </c>
      <c r="D1989" s="55"/>
      <c r="E1989" s="55"/>
      <c r="F1989" s="85"/>
      <c r="G1989" s="85"/>
      <c r="H1989" s="75"/>
    </row>
    <row r="1990" spans="1:8" s="58" customFormat="1" ht="30.75" customHeight="1">
      <c r="A1990" s="50"/>
      <c r="B1990" s="32"/>
      <c r="C1990" s="528"/>
      <c r="D1990" s="55"/>
      <c r="E1990" s="55"/>
      <c r="F1990" s="85"/>
      <c r="G1990" s="85"/>
      <c r="H1990" s="75"/>
    </row>
    <row r="1991" spans="1:8" s="58" customFormat="1" ht="15" customHeight="1">
      <c r="A1991" s="518" t="s">
        <v>1530</v>
      </c>
      <c r="B1991" s="25" t="s">
        <v>3695</v>
      </c>
      <c r="C1991" s="528" t="s">
        <v>3652</v>
      </c>
      <c r="D1991" s="532" t="s">
        <v>1520</v>
      </c>
      <c r="E1991" s="532" t="s">
        <v>3684</v>
      </c>
      <c r="F1991" s="233" t="s">
        <v>1521</v>
      </c>
      <c r="G1991" s="539" t="s">
        <v>1531</v>
      </c>
      <c r="H1991" s="62" t="s">
        <v>923</v>
      </c>
    </row>
    <row r="1992" spans="1:8" s="58" customFormat="1" ht="15" customHeight="1">
      <c r="A1992" s="518"/>
      <c r="B1992" s="32"/>
      <c r="C1992" s="528"/>
      <c r="D1992" s="532"/>
      <c r="E1992" s="532"/>
      <c r="F1992" s="233"/>
      <c r="G1992" s="539"/>
      <c r="H1992" s="62"/>
    </row>
    <row r="1993" spans="1:8" s="58" customFormat="1" ht="15" customHeight="1">
      <c r="A1993" s="518"/>
      <c r="B1993" s="32"/>
      <c r="C1993" s="528"/>
      <c r="D1993" s="74"/>
      <c r="E1993" s="74"/>
      <c r="F1993" s="233"/>
      <c r="G1993" s="233"/>
      <c r="H1993" s="62"/>
    </row>
    <row r="1994" spans="1:8" s="58" customFormat="1" ht="15" customHeight="1">
      <c r="A1994" s="50"/>
      <c r="B1994" s="25" t="s">
        <v>1532</v>
      </c>
      <c r="C1994" s="528" t="s">
        <v>3666</v>
      </c>
      <c r="D1994" s="74"/>
      <c r="E1994" s="74"/>
      <c r="F1994" s="233"/>
      <c r="G1994" s="233"/>
      <c r="H1994" s="62"/>
    </row>
    <row r="1995" spans="1:8" s="58" customFormat="1" ht="15" customHeight="1">
      <c r="A1995" s="50"/>
      <c r="B1995" s="25"/>
      <c r="C1995" s="528"/>
      <c r="D1995" s="74"/>
      <c r="E1995" s="74"/>
      <c r="F1995" s="233"/>
      <c r="G1995" s="233"/>
      <c r="H1995" s="62"/>
    </row>
    <row r="1996" spans="1:8" s="58" customFormat="1" ht="15" customHeight="1">
      <c r="A1996" s="50"/>
      <c r="B1996" s="25" t="s">
        <v>3696</v>
      </c>
      <c r="C1996" s="528" t="s">
        <v>3652</v>
      </c>
      <c r="D1996" s="74"/>
      <c r="E1996" s="74"/>
      <c r="F1996" s="233"/>
      <c r="G1996" s="233"/>
      <c r="H1996" s="62"/>
    </row>
    <row r="1997" spans="1:8" s="58" customFormat="1" ht="15" customHeight="1">
      <c r="A1997" s="50"/>
      <c r="B1997" s="25" t="s">
        <v>3697</v>
      </c>
      <c r="C1997" s="528"/>
      <c r="D1997" s="74"/>
      <c r="E1997" s="74"/>
      <c r="F1997" s="233"/>
      <c r="G1997" s="233"/>
      <c r="H1997" s="62"/>
    </row>
    <row r="1998" spans="1:8" s="58" customFormat="1" ht="31.5" customHeight="1">
      <c r="A1998" s="50"/>
      <c r="B1998" s="32" t="s">
        <v>3651</v>
      </c>
      <c r="C1998" s="528"/>
      <c r="D1998" s="74"/>
      <c r="E1998" s="74"/>
      <c r="F1998" s="233"/>
      <c r="G1998" s="233"/>
      <c r="H1998" s="62"/>
    </row>
    <row r="1999" spans="1:8" s="58" customFormat="1" ht="15" customHeight="1">
      <c r="A1999" s="518" t="s">
        <v>1533</v>
      </c>
      <c r="B1999" s="25" t="s">
        <v>3695</v>
      </c>
      <c r="C1999" s="528" t="s">
        <v>3652</v>
      </c>
      <c r="D1999" s="532" t="s">
        <v>1520</v>
      </c>
      <c r="E1999" s="532" t="s">
        <v>3684</v>
      </c>
      <c r="F1999" s="233" t="s">
        <v>1521</v>
      </c>
      <c r="G1999" s="539" t="s">
        <v>1534</v>
      </c>
      <c r="H1999" s="62" t="s">
        <v>923</v>
      </c>
    </row>
    <row r="2000" spans="1:8" s="58" customFormat="1" ht="15" customHeight="1">
      <c r="A2000" s="518"/>
      <c r="B2000" s="32"/>
      <c r="C2000" s="528"/>
      <c r="D2000" s="532"/>
      <c r="E2000" s="532"/>
      <c r="F2000" s="233"/>
      <c r="G2000" s="539"/>
      <c r="H2000" s="62"/>
    </row>
    <row r="2001" spans="1:8" s="58" customFormat="1" ht="15" customHeight="1">
      <c r="A2001" s="50"/>
      <c r="B2001" s="32"/>
      <c r="C2001" s="528"/>
      <c r="D2001" s="74"/>
      <c r="E2001" s="74"/>
      <c r="F2001" s="233"/>
      <c r="G2001" s="233"/>
      <c r="H2001" s="62"/>
    </row>
    <row r="2002" spans="1:8" s="58" customFormat="1" ht="15" customHeight="1">
      <c r="A2002" s="50"/>
      <c r="B2002" s="25" t="s">
        <v>1532</v>
      </c>
      <c r="C2002" s="528" t="s">
        <v>3666</v>
      </c>
      <c r="D2002" s="74"/>
      <c r="E2002" s="74"/>
      <c r="F2002" s="233"/>
      <c r="G2002" s="233"/>
      <c r="H2002" s="62"/>
    </row>
    <row r="2003" spans="1:8" s="58" customFormat="1" ht="15" customHeight="1">
      <c r="A2003" s="50"/>
      <c r="B2003" s="25"/>
      <c r="C2003" s="528"/>
      <c r="D2003" s="74"/>
      <c r="E2003" s="74"/>
      <c r="F2003" s="233"/>
      <c r="G2003" s="233"/>
      <c r="H2003" s="62"/>
    </row>
    <row r="2004" spans="1:8" s="58" customFormat="1" ht="15" customHeight="1">
      <c r="A2004" s="50"/>
      <c r="B2004" s="25" t="s">
        <v>3696</v>
      </c>
      <c r="C2004" s="528" t="s">
        <v>3652</v>
      </c>
      <c r="D2004" s="74"/>
      <c r="E2004" s="74"/>
      <c r="F2004" s="233"/>
      <c r="G2004" s="233"/>
      <c r="H2004" s="62"/>
    </row>
    <row r="2005" spans="1:8" s="58" customFormat="1" ht="15" customHeight="1">
      <c r="A2005" s="50"/>
      <c r="B2005" s="25" t="s">
        <v>3697</v>
      </c>
      <c r="C2005" s="528"/>
      <c r="D2005" s="74"/>
      <c r="E2005" s="74"/>
      <c r="F2005" s="233"/>
      <c r="G2005" s="233"/>
      <c r="H2005" s="62"/>
    </row>
    <row r="2006" spans="1:8" s="58" customFormat="1" ht="15" customHeight="1">
      <c r="A2006" s="50"/>
      <c r="B2006" s="37" t="s">
        <v>3651</v>
      </c>
      <c r="C2006" s="528"/>
      <c r="D2006" s="74"/>
      <c r="E2006" s="74"/>
      <c r="F2006" s="233"/>
      <c r="G2006" s="233"/>
      <c r="H2006" s="62"/>
    </row>
    <row r="2007" spans="1:8" s="58" customFormat="1" ht="15" customHeight="1">
      <c r="A2007" s="50"/>
      <c r="B2007" s="25"/>
      <c r="C2007" s="528"/>
      <c r="D2007" s="74"/>
      <c r="E2007" s="74"/>
      <c r="F2007" s="233"/>
      <c r="G2007" s="233"/>
      <c r="H2007" s="62"/>
    </row>
    <row r="2008" spans="1:8" s="58" customFormat="1" ht="15" customHeight="1">
      <c r="A2008" s="518" t="s">
        <v>1535</v>
      </c>
      <c r="B2008" s="32" t="s">
        <v>1536</v>
      </c>
      <c r="C2008" s="528" t="s">
        <v>3652</v>
      </c>
      <c r="D2008" s="532" t="s">
        <v>1520</v>
      </c>
      <c r="E2008" s="532" t="s">
        <v>3684</v>
      </c>
      <c r="F2008" s="233" t="s">
        <v>1521</v>
      </c>
      <c r="G2008" s="85" t="s">
        <v>1537</v>
      </c>
      <c r="H2008" s="75" t="s">
        <v>923</v>
      </c>
    </row>
    <row r="2009" spans="1:8" s="58" customFormat="1" ht="15" customHeight="1">
      <c r="A2009" s="518"/>
      <c r="B2009" s="32" t="s">
        <v>3698</v>
      </c>
      <c r="C2009" s="528"/>
      <c r="D2009" s="532"/>
      <c r="E2009" s="532"/>
      <c r="F2009" s="233"/>
      <c r="G2009" s="85"/>
      <c r="H2009" s="75"/>
    </row>
    <row r="2010" spans="1:8" s="58" customFormat="1" ht="15" customHeight="1">
      <c r="A2010" s="50"/>
      <c r="B2010" s="32" t="s">
        <v>3699</v>
      </c>
      <c r="C2010" s="528"/>
      <c r="D2010" s="74"/>
      <c r="E2010" s="74"/>
      <c r="F2010" s="233"/>
      <c r="G2010" s="85"/>
      <c r="H2010" s="75"/>
    </row>
    <row r="2011" spans="1:8" s="58" customFormat="1" ht="15" customHeight="1">
      <c r="A2011" s="50"/>
      <c r="B2011" s="32" t="s">
        <v>3685</v>
      </c>
      <c r="C2011" s="528"/>
      <c r="D2011" s="74"/>
      <c r="E2011" s="74"/>
      <c r="F2011" s="233"/>
      <c r="G2011" s="85"/>
      <c r="H2011" s="75"/>
    </row>
    <row r="2012" spans="1:8" s="58" customFormat="1" ht="15" customHeight="1">
      <c r="A2012" s="50"/>
      <c r="B2012" s="32" t="s">
        <v>3700</v>
      </c>
      <c r="C2012" s="32" t="s">
        <v>3701</v>
      </c>
      <c r="D2012" s="74"/>
      <c r="E2012" s="74"/>
      <c r="F2012" s="233"/>
      <c r="G2012" s="85"/>
      <c r="H2012" s="75"/>
    </row>
    <row r="2013" spans="1:8" s="58" customFormat="1" ht="15" customHeight="1">
      <c r="A2013" s="50"/>
      <c r="B2013" s="32"/>
      <c r="C2013" s="32"/>
      <c r="D2013" s="74"/>
      <c r="E2013" s="74"/>
      <c r="F2013" s="233"/>
      <c r="G2013" s="85"/>
      <c r="H2013" s="75"/>
    </row>
    <row r="2014" spans="1:8" s="58" customFormat="1" ht="15" customHeight="1">
      <c r="A2014" s="50" t="s">
        <v>3702</v>
      </c>
      <c r="B2014" s="32" t="s">
        <v>3698</v>
      </c>
      <c r="C2014" s="528" t="s">
        <v>3652</v>
      </c>
      <c r="D2014" s="532" t="s">
        <v>3703</v>
      </c>
      <c r="E2014" s="532" t="s">
        <v>3684</v>
      </c>
      <c r="F2014" s="233" t="s">
        <v>1538</v>
      </c>
      <c r="G2014" s="151" t="s">
        <v>1539</v>
      </c>
      <c r="H2014" s="75" t="s">
        <v>923</v>
      </c>
    </row>
    <row r="2015" spans="1:8" s="58" customFormat="1" ht="15" customHeight="1">
      <c r="A2015" s="72"/>
      <c r="B2015" s="32" t="s">
        <v>3704</v>
      </c>
      <c r="C2015" s="528"/>
      <c r="D2015" s="532"/>
      <c r="E2015" s="532"/>
      <c r="F2015" s="233"/>
      <c r="G2015" s="151"/>
      <c r="H2015" s="75"/>
    </row>
    <row r="2016" spans="1:8" s="58" customFormat="1" ht="15" customHeight="1">
      <c r="A2016" s="72"/>
      <c r="B2016" s="32" t="s">
        <v>3705</v>
      </c>
      <c r="C2016" s="528"/>
      <c r="D2016" s="74"/>
      <c r="E2016" s="74"/>
      <c r="F2016" s="233"/>
      <c r="G2016" s="151"/>
      <c r="H2016" s="75"/>
    </row>
    <row r="2017" spans="1:8" s="58" customFormat="1" ht="15" customHeight="1">
      <c r="A2017" s="72"/>
      <c r="B2017" s="32"/>
      <c r="C2017" s="528"/>
      <c r="D2017" s="74"/>
      <c r="E2017" s="74"/>
      <c r="F2017" s="233"/>
      <c r="G2017" s="151"/>
      <c r="H2017" s="75"/>
    </row>
    <row r="2018" spans="1:8" s="58" customFormat="1" ht="15" customHeight="1">
      <c r="A2018" s="72"/>
      <c r="B2018" s="32" t="s">
        <v>3706</v>
      </c>
      <c r="C2018" s="528" t="s">
        <v>3687</v>
      </c>
      <c r="D2018" s="74"/>
      <c r="E2018" s="74"/>
      <c r="F2018" s="233"/>
      <c r="G2018" s="151"/>
      <c r="H2018" s="75"/>
    </row>
    <row r="2019" spans="1:8" s="58" customFormat="1" ht="15" customHeight="1">
      <c r="A2019" s="72"/>
      <c r="B2019" s="32"/>
      <c r="C2019" s="528"/>
      <c r="D2019" s="74"/>
      <c r="E2019" s="74"/>
      <c r="F2019" s="233"/>
      <c r="G2019" s="151"/>
      <c r="H2019" s="75"/>
    </row>
    <row r="2020" spans="1:8" s="58" customFormat="1" ht="15" customHeight="1">
      <c r="A2020" s="72"/>
      <c r="B2020" s="32"/>
      <c r="C2020" s="528"/>
      <c r="D2020" s="74"/>
      <c r="E2020" s="74"/>
      <c r="F2020" s="233"/>
      <c r="G2020" s="151"/>
      <c r="H2020" s="75"/>
    </row>
    <row r="2021" spans="1:8" s="58" customFormat="1" ht="31.5" customHeight="1">
      <c r="A2021" s="72"/>
      <c r="B2021" s="32" t="s">
        <v>1540</v>
      </c>
      <c r="C2021" s="32" t="s">
        <v>1191</v>
      </c>
      <c r="D2021" s="74"/>
      <c r="E2021" s="74"/>
      <c r="F2021" s="233"/>
      <c r="G2021" s="151"/>
      <c r="H2021" s="75"/>
    </row>
    <row r="2022" spans="1:8" s="58" customFormat="1" ht="15" customHeight="1">
      <c r="A2022" s="518" t="s">
        <v>1541</v>
      </c>
      <c r="B2022" s="32" t="s">
        <v>1542</v>
      </c>
      <c r="C2022" s="528" t="s">
        <v>3652</v>
      </c>
      <c r="D2022" s="532" t="s">
        <v>3703</v>
      </c>
      <c r="E2022" s="532" t="s">
        <v>3684</v>
      </c>
      <c r="F2022" s="233" t="s">
        <v>1538</v>
      </c>
      <c r="G2022" s="85" t="s">
        <v>1543</v>
      </c>
      <c r="H2022" s="75" t="s">
        <v>923</v>
      </c>
    </row>
    <row r="2023" spans="1:8" s="58" customFormat="1" ht="15" customHeight="1">
      <c r="A2023" s="518"/>
      <c r="B2023" s="32" t="s">
        <v>3707</v>
      </c>
      <c r="C2023" s="528"/>
      <c r="D2023" s="532"/>
      <c r="E2023" s="532"/>
      <c r="F2023" s="233"/>
      <c r="G2023" s="85"/>
      <c r="H2023" s="75"/>
    </row>
    <row r="2024" spans="1:8" s="58" customFormat="1" ht="15" customHeight="1">
      <c r="A2024" s="50"/>
      <c r="B2024" s="32" t="s">
        <v>3708</v>
      </c>
      <c r="C2024" s="528"/>
      <c r="D2024" s="74"/>
      <c r="E2024" s="74"/>
      <c r="F2024" s="233"/>
      <c r="G2024" s="85"/>
      <c r="H2024" s="75"/>
    </row>
    <row r="2025" spans="1:8" s="58" customFormat="1" ht="15" customHeight="1">
      <c r="A2025" s="50"/>
      <c r="B2025" s="32" t="s">
        <v>3705</v>
      </c>
      <c r="C2025" s="528"/>
      <c r="D2025" s="74"/>
      <c r="E2025" s="74"/>
      <c r="F2025" s="233"/>
      <c r="G2025" s="85"/>
      <c r="H2025" s="75"/>
    </row>
    <row r="2026" spans="1:8" s="58" customFormat="1" ht="15" customHeight="1">
      <c r="A2026" s="50"/>
      <c r="B2026" s="32" t="s">
        <v>3709</v>
      </c>
      <c r="C2026" s="528" t="s">
        <v>3710</v>
      </c>
      <c r="D2026" s="74"/>
      <c r="E2026" s="74"/>
      <c r="F2026" s="233"/>
      <c r="G2026" s="85"/>
      <c r="H2026" s="75"/>
    </row>
    <row r="2027" spans="1:8" s="58" customFormat="1" ht="15" customHeight="1">
      <c r="A2027" s="50"/>
      <c r="B2027" s="32"/>
      <c r="C2027" s="528"/>
      <c r="D2027" s="74"/>
      <c r="E2027" s="74"/>
      <c r="F2027" s="233"/>
      <c r="G2027" s="85"/>
      <c r="H2027" s="75"/>
    </row>
    <row r="2028" spans="1:8" s="58" customFormat="1" ht="15" customHeight="1">
      <c r="A2028" s="518" t="s">
        <v>3711</v>
      </c>
      <c r="B2028" s="25" t="s">
        <v>3712</v>
      </c>
      <c r="C2028" s="528" t="s">
        <v>3652</v>
      </c>
      <c r="D2028" s="532" t="s">
        <v>3703</v>
      </c>
      <c r="E2028" s="532" t="s">
        <v>3684</v>
      </c>
      <c r="F2028" s="233" t="s">
        <v>1538</v>
      </c>
      <c r="G2028" s="539" t="s">
        <v>1544</v>
      </c>
      <c r="H2028" s="62" t="s">
        <v>923</v>
      </c>
    </row>
    <row r="2029" spans="1:8" s="58" customFormat="1" ht="15" customHeight="1">
      <c r="A2029" s="518"/>
      <c r="B2029" s="32"/>
      <c r="C2029" s="528"/>
      <c r="D2029" s="532"/>
      <c r="E2029" s="532"/>
      <c r="F2029" s="233"/>
      <c r="G2029" s="539"/>
      <c r="H2029" s="62"/>
    </row>
    <row r="2030" spans="1:8" s="58" customFormat="1" ht="15" customHeight="1">
      <c r="A2030" s="518"/>
      <c r="B2030" s="32" t="s">
        <v>3651</v>
      </c>
      <c r="C2030" s="528"/>
      <c r="D2030" s="74"/>
      <c r="E2030" s="74"/>
      <c r="F2030" s="233"/>
      <c r="G2030" s="233"/>
      <c r="H2030" s="62"/>
    </row>
    <row r="2031" spans="1:8" s="58" customFormat="1" ht="31.5" customHeight="1">
      <c r="A2031" s="50"/>
      <c r="B2031" s="32" t="s">
        <v>3713</v>
      </c>
      <c r="C2031" s="528"/>
      <c r="D2031" s="74"/>
      <c r="E2031" s="74"/>
      <c r="F2031" s="233"/>
      <c r="G2031" s="233"/>
      <c r="H2031" s="62"/>
    </row>
    <row r="2032" spans="1:8" s="58" customFormat="1" ht="15" customHeight="1">
      <c r="A2032" s="518" t="s">
        <v>1545</v>
      </c>
      <c r="B2032" s="32" t="s">
        <v>1546</v>
      </c>
      <c r="C2032" s="528" t="s">
        <v>3652</v>
      </c>
      <c r="D2032" s="532" t="s">
        <v>3703</v>
      </c>
      <c r="E2032" s="532" t="s">
        <v>3684</v>
      </c>
      <c r="F2032" s="233" t="s">
        <v>1538</v>
      </c>
      <c r="G2032" s="85" t="s">
        <v>1547</v>
      </c>
      <c r="H2032" s="75" t="s">
        <v>923</v>
      </c>
    </row>
    <row r="2033" spans="1:8" s="58" customFormat="1" ht="15" customHeight="1">
      <c r="A2033" s="518"/>
      <c r="B2033" s="32" t="s">
        <v>3704</v>
      </c>
      <c r="C2033" s="528"/>
      <c r="D2033" s="532"/>
      <c r="E2033" s="532"/>
      <c r="F2033" s="233"/>
      <c r="G2033" s="85"/>
      <c r="H2033" s="75"/>
    </row>
    <row r="2034" spans="1:8" s="58" customFormat="1" ht="15" customHeight="1">
      <c r="A2034" s="50"/>
      <c r="B2034" s="32" t="s">
        <v>3705</v>
      </c>
      <c r="C2034" s="528"/>
      <c r="D2034" s="74"/>
      <c r="E2034" s="74"/>
      <c r="F2034" s="233"/>
      <c r="G2034" s="85"/>
      <c r="H2034" s="75"/>
    </row>
    <row r="2035" spans="1:8" s="58" customFormat="1" ht="15" customHeight="1">
      <c r="A2035" s="50"/>
      <c r="B2035" s="32" t="s">
        <v>3714</v>
      </c>
      <c r="C2035" s="528" t="s">
        <v>3692</v>
      </c>
      <c r="D2035" s="74"/>
      <c r="E2035" s="74"/>
      <c r="F2035" s="233"/>
      <c r="G2035" s="85"/>
      <c r="H2035" s="75"/>
    </row>
    <row r="2036" spans="1:8" s="58" customFormat="1" ht="15" customHeight="1">
      <c r="A2036" s="50"/>
      <c r="B2036" s="32"/>
      <c r="C2036" s="528"/>
      <c r="D2036" s="74"/>
      <c r="E2036" s="74"/>
      <c r="F2036" s="233"/>
      <c r="G2036" s="85"/>
      <c r="H2036" s="75"/>
    </row>
    <row r="2037" spans="1:8" s="58" customFormat="1" ht="15" customHeight="1">
      <c r="A2037" s="50"/>
      <c r="B2037" s="32" t="s">
        <v>3715</v>
      </c>
      <c r="C2037" s="528" t="s">
        <v>3716</v>
      </c>
      <c r="D2037" s="74"/>
      <c r="E2037" s="74"/>
      <c r="F2037" s="233"/>
      <c r="G2037" s="85"/>
      <c r="H2037" s="75"/>
    </row>
    <row r="2038" spans="1:8" s="58" customFormat="1" ht="15" customHeight="1">
      <c r="A2038" s="50"/>
      <c r="B2038" s="32"/>
      <c r="C2038" s="528"/>
      <c r="D2038" s="74"/>
      <c r="E2038" s="74"/>
      <c r="F2038" s="233"/>
      <c r="G2038" s="85"/>
      <c r="H2038" s="75"/>
    </row>
    <row r="2039" spans="1:8" s="58" customFormat="1" ht="15" customHeight="1">
      <c r="A2039" s="50"/>
      <c r="B2039" s="32"/>
      <c r="C2039" s="528"/>
      <c r="D2039" s="74"/>
      <c r="E2039" s="74"/>
      <c r="F2039" s="233"/>
      <c r="G2039" s="85"/>
      <c r="H2039" s="75"/>
    </row>
    <row r="2040" spans="1:8" s="58" customFormat="1" ht="15" customHeight="1">
      <c r="A2040" s="50" t="s">
        <v>1548</v>
      </c>
      <c r="B2040" s="25" t="s">
        <v>3717</v>
      </c>
      <c r="C2040" s="528" t="s">
        <v>3652</v>
      </c>
      <c r="D2040" s="532" t="s">
        <v>3718</v>
      </c>
      <c r="E2040" s="532" t="s">
        <v>3684</v>
      </c>
      <c r="F2040" s="233" t="s">
        <v>1538</v>
      </c>
      <c r="G2040" s="233" t="s">
        <v>1549</v>
      </c>
      <c r="H2040" s="62" t="s">
        <v>923</v>
      </c>
    </row>
    <row r="2041" spans="1:8" s="58" customFormat="1" ht="15" customHeight="1">
      <c r="A2041" s="50"/>
      <c r="B2041" s="32" t="s">
        <v>3696</v>
      </c>
      <c r="C2041" s="528"/>
      <c r="D2041" s="532"/>
      <c r="E2041" s="532"/>
      <c r="F2041" s="233"/>
      <c r="G2041" s="233"/>
      <c r="H2041" s="62"/>
    </row>
    <row r="2042" spans="1:8" s="58" customFormat="1" ht="15" customHeight="1">
      <c r="A2042" s="50"/>
      <c r="B2042" s="32" t="s">
        <v>3697</v>
      </c>
      <c r="C2042" s="528"/>
      <c r="D2042" s="74"/>
      <c r="E2042" s="74"/>
      <c r="F2042" s="233"/>
      <c r="G2042" s="233"/>
      <c r="H2042" s="62"/>
    </row>
    <row r="2043" spans="1:8" s="58" customFormat="1" ht="15" customHeight="1">
      <c r="A2043" s="50"/>
      <c r="B2043" s="32" t="s">
        <v>3677</v>
      </c>
      <c r="C2043" s="528"/>
      <c r="D2043" s="74"/>
      <c r="E2043" s="74"/>
      <c r="F2043" s="233"/>
      <c r="G2043" s="233"/>
      <c r="H2043" s="62"/>
    </row>
    <row r="2044" spans="1:8" s="58" customFormat="1" ht="27.75" customHeight="1">
      <c r="A2044" s="50"/>
      <c r="B2044" s="25" t="s">
        <v>3719</v>
      </c>
      <c r="C2044" s="528"/>
      <c r="D2044" s="74"/>
      <c r="E2044" s="74"/>
      <c r="F2044" s="233"/>
      <c r="G2044" s="233"/>
      <c r="H2044" s="62"/>
    </row>
    <row r="2045" spans="1:8" s="58" customFormat="1" ht="15" customHeight="1">
      <c r="A2045" s="518" t="s">
        <v>3720</v>
      </c>
      <c r="B2045" s="32" t="s">
        <v>3721</v>
      </c>
      <c r="C2045" s="528" t="s">
        <v>3652</v>
      </c>
      <c r="D2045" s="532" t="s">
        <v>3718</v>
      </c>
      <c r="E2045" s="532" t="s">
        <v>3684</v>
      </c>
      <c r="F2045" s="85" t="s">
        <v>1538</v>
      </c>
      <c r="G2045" s="233" t="s">
        <v>1550</v>
      </c>
      <c r="H2045" s="228" t="s">
        <v>923</v>
      </c>
    </row>
    <row r="2046" spans="1:8" s="58" customFormat="1" ht="15" customHeight="1">
      <c r="A2046" s="518"/>
      <c r="B2046" s="37"/>
      <c r="C2046" s="528"/>
      <c r="D2046" s="532"/>
      <c r="E2046" s="532"/>
      <c r="F2046" s="85"/>
      <c r="G2046" s="85"/>
      <c r="H2046" s="228"/>
    </row>
    <row r="2047" spans="1:8" s="58" customFormat="1" ht="15" customHeight="1">
      <c r="A2047" s="37"/>
      <c r="B2047" s="32"/>
      <c r="C2047" s="528"/>
      <c r="D2047" s="55"/>
      <c r="E2047" s="55"/>
      <c r="F2047" s="85"/>
      <c r="G2047" s="85"/>
      <c r="H2047" s="228"/>
    </row>
    <row r="2048" spans="1:8" s="58" customFormat="1" ht="15" customHeight="1">
      <c r="A2048" s="37"/>
      <c r="B2048" s="32" t="s">
        <v>3722</v>
      </c>
      <c r="C2048" s="528" t="s">
        <v>3692</v>
      </c>
      <c r="D2048" s="55"/>
      <c r="E2048" s="55"/>
      <c r="F2048" s="85"/>
      <c r="G2048" s="85"/>
      <c r="H2048" s="228"/>
    </row>
    <row r="2049" spans="1:8" s="58" customFormat="1" ht="15" customHeight="1">
      <c r="A2049" s="37"/>
      <c r="B2049" s="32"/>
      <c r="C2049" s="528"/>
      <c r="D2049" s="55"/>
      <c r="E2049" s="55"/>
      <c r="F2049" s="85"/>
      <c r="G2049" s="85"/>
      <c r="H2049" s="228"/>
    </row>
    <row r="2050" spans="1:8" s="58" customFormat="1" ht="15" customHeight="1">
      <c r="A2050" s="37"/>
      <c r="B2050" s="32" t="s">
        <v>3723</v>
      </c>
      <c r="C2050" s="32" t="s">
        <v>1191</v>
      </c>
      <c r="D2050" s="55"/>
      <c r="E2050" s="55"/>
      <c r="F2050" s="85"/>
      <c r="G2050" s="85"/>
      <c r="H2050" s="228"/>
    </row>
    <row r="2051" spans="1:8" s="58" customFormat="1" ht="15" customHeight="1">
      <c r="A2051" s="37"/>
      <c r="B2051" s="32" t="s">
        <v>3724</v>
      </c>
      <c r="C2051" s="528" t="s">
        <v>3652</v>
      </c>
      <c r="D2051" s="55"/>
      <c r="E2051" s="55"/>
      <c r="F2051" s="85"/>
      <c r="G2051" s="85"/>
      <c r="H2051" s="228"/>
    </row>
    <row r="2052" spans="1:8" s="58" customFormat="1" ht="15" customHeight="1">
      <c r="A2052" s="37"/>
      <c r="B2052" s="32"/>
      <c r="C2052" s="528"/>
      <c r="D2052" s="55"/>
      <c r="E2052" s="55"/>
      <c r="F2052" s="85"/>
      <c r="G2052" s="85"/>
      <c r="H2052" s="228"/>
    </row>
    <row r="2053" spans="1:8" s="58" customFormat="1" ht="15" customHeight="1">
      <c r="A2053" s="37"/>
      <c r="B2053" s="32"/>
      <c r="C2053" s="528"/>
      <c r="D2053" s="55"/>
      <c r="E2053" s="55"/>
      <c r="F2053" s="85"/>
      <c r="G2053" s="85"/>
      <c r="H2053" s="228"/>
    </row>
    <row r="2054" spans="1:8" s="58" customFormat="1" ht="38.25" customHeight="1">
      <c r="A2054" s="37"/>
      <c r="B2054" s="32" t="s">
        <v>1551</v>
      </c>
      <c r="C2054" s="32" t="s">
        <v>1552</v>
      </c>
      <c r="D2054" s="55"/>
      <c r="E2054" s="55"/>
      <c r="F2054" s="85"/>
      <c r="G2054" s="85"/>
      <c r="H2054" s="228"/>
    </row>
    <row r="2055" spans="1:8" s="66" customFormat="1" ht="15" customHeight="1">
      <c r="A2055" s="518" t="s">
        <v>1553</v>
      </c>
      <c r="B2055" s="532" t="s">
        <v>3670</v>
      </c>
      <c r="C2055" s="528" t="s">
        <v>3652</v>
      </c>
      <c r="D2055" s="532" t="s">
        <v>1554</v>
      </c>
      <c r="E2055" s="74" t="s">
        <v>1555</v>
      </c>
      <c r="F2055" s="233" t="s">
        <v>1527</v>
      </c>
      <c r="G2055" s="233" t="s">
        <v>1556</v>
      </c>
      <c r="H2055" s="75" t="s">
        <v>3833</v>
      </c>
    </row>
    <row r="2056" spans="1:8" s="66" customFormat="1" ht="15" customHeight="1">
      <c r="A2056" s="518"/>
      <c r="B2056" s="532"/>
      <c r="C2056" s="528"/>
      <c r="D2056" s="532"/>
      <c r="E2056" s="74"/>
      <c r="F2056" s="233"/>
      <c r="G2056" s="233"/>
      <c r="H2056" s="75"/>
    </row>
    <row r="2057" spans="1:8" s="66" customFormat="1" ht="15" customHeight="1">
      <c r="A2057" s="50"/>
      <c r="B2057" s="74"/>
      <c r="C2057" s="528"/>
      <c r="D2057" s="532"/>
      <c r="E2057" s="74"/>
      <c r="F2057" s="233"/>
      <c r="G2057" s="233"/>
      <c r="H2057" s="75"/>
    </row>
    <row r="2058" spans="1:8" s="66" customFormat="1" ht="15" customHeight="1">
      <c r="A2058" s="50"/>
      <c r="B2058" s="74" t="s">
        <v>3725</v>
      </c>
      <c r="C2058" s="519" t="s">
        <v>1557</v>
      </c>
      <c r="D2058" s="74"/>
      <c r="E2058" s="74"/>
      <c r="F2058" s="233"/>
      <c r="G2058" s="233"/>
      <c r="H2058" s="75"/>
    </row>
    <row r="2059" spans="1:8" s="66" customFormat="1" ht="15" customHeight="1">
      <c r="A2059" s="50"/>
      <c r="B2059" s="74" t="s">
        <v>3726</v>
      </c>
      <c r="C2059" s="519"/>
      <c r="D2059" s="74"/>
      <c r="E2059" s="74"/>
      <c r="F2059" s="233"/>
      <c r="G2059" s="233"/>
      <c r="H2059" s="75"/>
    </row>
    <row r="2060" spans="1:8" s="66" customFormat="1" ht="31.5" customHeight="1">
      <c r="A2060" s="50"/>
      <c r="B2060" s="74" t="s">
        <v>3727</v>
      </c>
      <c r="C2060" s="519"/>
      <c r="D2060" s="74"/>
      <c r="E2060" s="74"/>
      <c r="F2060" s="233"/>
      <c r="G2060" s="233"/>
      <c r="H2060" s="75"/>
    </row>
    <row r="2061" spans="1:8" s="58" customFormat="1" ht="15" customHeight="1">
      <c r="A2061" s="518" t="s">
        <v>1558</v>
      </c>
      <c r="B2061" s="32" t="s">
        <v>3728</v>
      </c>
      <c r="C2061" s="528" t="s">
        <v>3652</v>
      </c>
      <c r="D2061" s="519" t="s">
        <v>1554</v>
      </c>
      <c r="E2061" s="55" t="s">
        <v>1555</v>
      </c>
      <c r="F2061" s="85" t="s">
        <v>1527</v>
      </c>
      <c r="G2061" s="85" t="s">
        <v>1559</v>
      </c>
      <c r="H2061" s="75" t="s">
        <v>1529</v>
      </c>
    </row>
    <row r="2062" spans="1:8" s="58" customFormat="1" ht="15" customHeight="1">
      <c r="A2062" s="518"/>
      <c r="B2062" s="32" t="s">
        <v>3729</v>
      </c>
      <c r="C2062" s="528"/>
      <c r="D2062" s="519"/>
      <c r="E2062" s="55"/>
      <c r="F2062" s="85"/>
      <c r="G2062" s="85"/>
      <c r="H2062" s="75"/>
    </row>
    <row r="2063" spans="1:8" s="58" customFormat="1" ht="15" customHeight="1">
      <c r="A2063" s="518"/>
      <c r="B2063" s="32" t="s">
        <v>3730</v>
      </c>
      <c r="C2063" s="528"/>
      <c r="D2063" s="519"/>
      <c r="E2063" s="55"/>
      <c r="F2063" s="85"/>
      <c r="G2063" s="85"/>
      <c r="H2063" s="75"/>
    </row>
    <row r="2064" spans="1:8" s="58" customFormat="1" ht="15" customHeight="1">
      <c r="A2064" s="50"/>
      <c r="B2064" s="32"/>
      <c r="C2064" s="528"/>
      <c r="D2064" s="55"/>
      <c r="E2064" s="55"/>
      <c r="F2064" s="85"/>
      <c r="G2064" s="85"/>
      <c r="H2064" s="75"/>
    </row>
    <row r="2065" spans="1:8" s="58" customFormat="1" ht="15" customHeight="1">
      <c r="A2065" s="50"/>
      <c r="B2065" s="32" t="s">
        <v>3731</v>
      </c>
      <c r="C2065" s="528" t="s">
        <v>3687</v>
      </c>
      <c r="D2065" s="55"/>
      <c r="E2065" s="55"/>
      <c r="F2065" s="85"/>
      <c r="G2065" s="85"/>
      <c r="H2065" s="75"/>
    </row>
    <row r="2066" spans="1:8" s="58" customFormat="1" ht="15" customHeight="1">
      <c r="A2066" s="50"/>
      <c r="B2066" s="32"/>
      <c r="C2066" s="528"/>
      <c r="D2066" s="55"/>
      <c r="E2066" s="55"/>
      <c r="F2066" s="85"/>
      <c r="G2066" s="85"/>
      <c r="H2066" s="75"/>
    </row>
    <row r="2067" spans="1:8" s="58" customFormat="1" ht="15" customHeight="1">
      <c r="A2067" s="50"/>
      <c r="B2067" s="32"/>
      <c r="C2067" s="528"/>
      <c r="D2067" s="55"/>
      <c r="E2067" s="55"/>
      <c r="F2067" s="85"/>
      <c r="G2067" s="85"/>
      <c r="H2067" s="75"/>
    </row>
    <row r="2068" spans="1:8" s="58" customFormat="1" ht="15" customHeight="1">
      <c r="A2068" s="50"/>
      <c r="B2068" s="32" t="s">
        <v>3732</v>
      </c>
      <c r="C2068" s="528" t="s">
        <v>1560</v>
      </c>
      <c r="D2068" s="55"/>
      <c r="E2068" s="55"/>
      <c r="F2068" s="85"/>
      <c r="G2068" s="85"/>
      <c r="H2068" s="75"/>
    </row>
    <row r="2069" spans="1:8" s="58" customFormat="1" ht="15" customHeight="1">
      <c r="A2069" s="50"/>
      <c r="B2069" s="32" t="s">
        <v>3733</v>
      </c>
      <c r="C2069" s="528"/>
      <c r="D2069" s="55"/>
      <c r="E2069" s="55"/>
      <c r="F2069" s="85"/>
      <c r="G2069" s="85"/>
      <c r="H2069" s="75"/>
    </row>
    <row r="2070" spans="1:8" s="58" customFormat="1" ht="28.5" customHeight="1">
      <c r="A2070" s="50"/>
      <c r="B2070" s="32" t="s">
        <v>3689</v>
      </c>
      <c r="C2070" s="32" t="s">
        <v>1191</v>
      </c>
      <c r="D2070" s="55"/>
      <c r="E2070" s="55"/>
      <c r="F2070" s="85"/>
      <c r="G2070" s="85"/>
      <c r="H2070" s="75"/>
    </row>
    <row r="2071" spans="1:8" s="58" customFormat="1" ht="15" customHeight="1">
      <c r="A2071" s="518" t="s">
        <v>1561</v>
      </c>
      <c r="B2071" s="25" t="s">
        <v>3734</v>
      </c>
      <c r="C2071" s="528" t="s">
        <v>3652</v>
      </c>
      <c r="D2071" s="532" t="s">
        <v>1562</v>
      </c>
      <c r="E2071" s="74" t="s">
        <v>3735</v>
      </c>
      <c r="F2071" s="36" t="s">
        <v>3930</v>
      </c>
      <c r="G2071" s="539" t="s">
        <v>3736</v>
      </c>
      <c r="H2071" s="62" t="s">
        <v>1563</v>
      </c>
    </row>
    <row r="2072" spans="1:8" s="58" customFormat="1" ht="15" customHeight="1">
      <c r="A2072" s="518"/>
      <c r="B2072" s="32" t="s">
        <v>3730</v>
      </c>
      <c r="C2072" s="528"/>
      <c r="D2072" s="532"/>
      <c r="E2072" s="74"/>
      <c r="F2072" s="233"/>
      <c r="G2072" s="539"/>
      <c r="H2072" s="62"/>
    </row>
    <row r="2073" spans="1:8" s="58" customFormat="1" ht="15" customHeight="1">
      <c r="A2073" s="518"/>
      <c r="B2073" s="32" t="s">
        <v>3737</v>
      </c>
      <c r="C2073" s="528"/>
      <c r="D2073" s="74"/>
      <c r="E2073" s="74"/>
      <c r="F2073" s="233"/>
      <c r="G2073" s="233"/>
      <c r="H2073" s="62"/>
    </row>
    <row r="2074" spans="1:8" s="58" customFormat="1" ht="15" customHeight="1">
      <c r="A2074" s="50"/>
      <c r="B2074" s="32" t="s">
        <v>3738</v>
      </c>
      <c r="C2074" s="528"/>
      <c r="D2074" s="74"/>
      <c r="E2074" s="74"/>
      <c r="F2074" s="233"/>
      <c r="G2074" s="233"/>
      <c r="H2074" s="62"/>
    </row>
    <row r="2075" spans="1:8" s="58" customFormat="1" ht="15" customHeight="1">
      <c r="A2075" s="50"/>
      <c r="B2075" s="25" t="s">
        <v>3739</v>
      </c>
      <c r="C2075" s="519" t="s">
        <v>3740</v>
      </c>
      <c r="D2075" s="74"/>
      <c r="E2075" s="74"/>
      <c r="F2075" s="233"/>
      <c r="G2075" s="233"/>
      <c r="H2075" s="62"/>
    </row>
    <row r="2076" spans="1:8" s="58" customFormat="1" ht="15" customHeight="1">
      <c r="A2076" s="50"/>
      <c r="B2076" s="25"/>
      <c r="C2076" s="519"/>
      <c r="D2076" s="74"/>
      <c r="E2076" s="74"/>
      <c r="F2076" s="233"/>
      <c r="G2076" s="233"/>
      <c r="H2076" s="62"/>
    </row>
    <row r="2077" spans="1:8" s="58" customFormat="1" ht="25.5" customHeight="1">
      <c r="A2077" s="50"/>
      <c r="B2077" s="25"/>
      <c r="C2077" s="529"/>
      <c r="D2077" s="74"/>
      <c r="E2077" s="74"/>
      <c r="F2077" s="233"/>
      <c r="G2077" s="233"/>
      <c r="H2077" s="62"/>
    </row>
    <row r="2078" spans="1:8" s="58" customFormat="1" ht="15" customHeight="1">
      <c r="A2078" s="518" t="s">
        <v>1564</v>
      </c>
      <c r="B2078" s="32" t="s">
        <v>1525</v>
      </c>
      <c r="C2078" s="528" t="s">
        <v>3652</v>
      </c>
      <c r="D2078" s="523" t="s">
        <v>3741</v>
      </c>
      <c r="E2078" s="46" t="s">
        <v>3735</v>
      </c>
      <c r="F2078" s="36" t="s">
        <v>3930</v>
      </c>
      <c r="G2078" s="36" t="s">
        <v>1565</v>
      </c>
      <c r="H2078" s="62" t="s">
        <v>1563</v>
      </c>
    </row>
    <row r="2079" spans="1:8" s="58" customFormat="1" ht="15" customHeight="1">
      <c r="A2079" s="518"/>
      <c r="B2079" s="32" t="s">
        <v>3704</v>
      </c>
      <c r="C2079" s="528"/>
      <c r="D2079" s="523"/>
      <c r="E2079" s="46"/>
      <c r="F2079" s="36"/>
      <c r="G2079" s="36"/>
      <c r="H2079" s="187"/>
    </row>
    <row r="2080" spans="1:8" s="58" customFormat="1" ht="15" customHeight="1">
      <c r="A2080" s="50"/>
      <c r="B2080" s="32" t="s">
        <v>3705</v>
      </c>
      <c r="C2080" s="528"/>
      <c r="D2080" s="46"/>
      <c r="E2080" s="46"/>
      <c r="F2080" s="36"/>
      <c r="G2080" s="36"/>
      <c r="H2080" s="187"/>
    </row>
    <row r="2081" spans="1:8" s="58" customFormat="1" ht="27" customHeight="1">
      <c r="A2081" s="50"/>
      <c r="B2081" s="32" t="s">
        <v>3742</v>
      </c>
      <c r="C2081" s="528"/>
      <c r="D2081" s="46"/>
      <c r="E2081" s="46"/>
      <c r="F2081" s="36"/>
      <c r="G2081" s="36"/>
      <c r="H2081" s="187"/>
    </row>
    <row r="2082" spans="1:8" s="58" customFormat="1" ht="15" customHeight="1">
      <c r="A2082" s="522" t="s">
        <v>3743</v>
      </c>
      <c r="B2082" s="30" t="s">
        <v>3708</v>
      </c>
      <c r="C2082" s="469" t="s">
        <v>3652</v>
      </c>
      <c r="D2082" s="523" t="s">
        <v>3741</v>
      </c>
      <c r="E2082" s="46" t="s">
        <v>3735</v>
      </c>
      <c r="F2082" s="36" t="s">
        <v>3930</v>
      </c>
      <c r="G2082" s="36" t="s">
        <v>1565</v>
      </c>
      <c r="H2082" s="258" t="s">
        <v>1563</v>
      </c>
    </row>
    <row r="2083" spans="1:8" s="58" customFormat="1" ht="15" customHeight="1">
      <c r="A2083" s="522"/>
      <c r="B2083" s="30" t="s">
        <v>3704</v>
      </c>
      <c r="C2083" s="469"/>
      <c r="D2083" s="523"/>
      <c r="E2083" s="46"/>
      <c r="F2083" s="36"/>
      <c r="G2083" s="36"/>
      <c r="H2083" s="187"/>
    </row>
    <row r="2084" spans="1:8" s="58" customFormat="1" ht="15" customHeight="1">
      <c r="A2084" s="26"/>
      <c r="B2084" s="30" t="s">
        <v>3705</v>
      </c>
      <c r="C2084" s="469"/>
      <c r="D2084" s="46"/>
      <c r="E2084" s="46"/>
      <c r="F2084" s="36"/>
      <c r="G2084" s="36"/>
      <c r="H2084" s="187"/>
    </row>
    <row r="2085" spans="1:8" s="58" customFormat="1" ht="29.25" customHeight="1">
      <c r="A2085" s="26"/>
      <c r="B2085" s="30" t="s">
        <v>3707</v>
      </c>
      <c r="C2085" s="469"/>
      <c r="D2085" s="46"/>
      <c r="E2085" s="46"/>
      <c r="F2085" s="36"/>
      <c r="G2085" s="36"/>
      <c r="H2085" s="187"/>
    </row>
    <row r="2086" spans="1:8" s="66" customFormat="1" ht="15" customHeight="1">
      <c r="A2086" s="474" t="s">
        <v>3744</v>
      </c>
      <c r="B2086" s="30" t="s">
        <v>3661</v>
      </c>
      <c r="C2086" s="469" t="s">
        <v>3652</v>
      </c>
      <c r="D2086" s="523" t="s">
        <v>3741</v>
      </c>
      <c r="E2086" s="46" t="s">
        <v>3735</v>
      </c>
      <c r="F2086" s="36" t="s">
        <v>3930</v>
      </c>
      <c r="G2086" s="36" t="s">
        <v>1565</v>
      </c>
      <c r="H2086" s="194">
        <v>2007.11</v>
      </c>
    </row>
    <row r="2087" spans="1:8" s="66" customFormat="1" ht="15" customHeight="1">
      <c r="A2087" s="474"/>
      <c r="B2087" s="3" t="s">
        <v>3651</v>
      </c>
      <c r="C2087" s="469"/>
      <c r="D2087" s="523"/>
      <c r="E2087" s="46"/>
      <c r="F2087" s="36"/>
      <c r="G2087" s="259"/>
      <c r="H2087" s="194"/>
    </row>
    <row r="2088" spans="1:8" s="66" customFormat="1" ht="15" customHeight="1">
      <c r="A2088" s="474"/>
      <c r="B2088" s="30"/>
      <c r="C2088" s="469"/>
      <c r="D2088" s="46"/>
      <c r="E2088" s="46"/>
      <c r="F2088" s="36"/>
      <c r="G2088" s="259"/>
      <c r="H2088" s="194"/>
    </row>
    <row r="2089" spans="1:8" s="66" customFormat="1" ht="15" customHeight="1">
      <c r="A2089" s="27"/>
      <c r="B2089" s="30" t="s">
        <v>1566</v>
      </c>
      <c r="C2089" s="503" t="s">
        <v>1567</v>
      </c>
      <c r="D2089" s="46"/>
      <c r="E2089" s="46"/>
      <c r="F2089" s="36"/>
      <c r="G2089" s="259"/>
      <c r="H2089" s="194"/>
    </row>
    <row r="2090" spans="1:8" s="66" customFormat="1" ht="28.5" customHeight="1">
      <c r="A2090" s="27"/>
      <c r="B2090" s="30"/>
      <c r="C2090" s="503"/>
      <c r="D2090" s="46"/>
      <c r="E2090" s="46"/>
      <c r="F2090" s="36"/>
      <c r="G2090" s="259"/>
      <c r="H2090" s="194"/>
    </row>
    <row r="2091" spans="1:8" s="66" customFormat="1" ht="15" customHeight="1">
      <c r="A2091" s="474" t="s">
        <v>1568</v>
      </c>
      <c r="B2091" s="30" t="s">
        <v>3717</v>
      </c>
      <c r="C2091" s="469" t="s">
        <v>3652</v>
      </c>
      <c r="D2091" s="523" t="s">
        <v>3741</v>
      </c>
      <c r="E2091" s="46" t="s">
        <v>3735</v>
      </c>
      <c r="F2091" s="36" t="s">
        <v>3930</v>
      </c>
      <c r="G2091" s="36" t="s">
        <v>1565</v>
      </c>
      <c r="H2091" s="187">
        <v>2007.11</v>
      </c>
    </row>
    <row r="2092" spans="1:8" s="66" customFormat="1" ht="15" customHeight="1">
      <c r="A2092" s="474"/>
      <c r="B2092" s="3" t="s">
        <v>3745</v>
      </c>
      <c r="C2092" s="469"/>
      <c r="D2092" s="523"/>
      <c r="E2092" s="46"/>
      <c r="F2092" s="36"/>
      <c r="G2092" s="259"/>
      <c r="H2092" s="187"/>
    </row>
    <row r="2093" spans="1:8" s="66" customFormat="1" ht="15" customHeight="1">
      <c r="A2093" s="27"/>
      <c r="B2093" s="30" t="s">
        <v>3677</v>
      </c>
      <c r="C2093" s="469"/>
      <c r="D2093" s="46"/>
      <c r="E2093" s="46"/>
      <c r="F2093" s="36"/>
      <c r="G2093" s="259"/>
      <c r="H2093" s="187"/>
    </row>
    <row r="2094" spans="1:8" s="66" customFormat="1" ht="29.25" customHeight="1">
      <c r="A2094" s="27"/>
      <c r="B2094" s="30" t="s">
        <v>3696</v>
      </c>
      <c r="C2094" s="469"/>
      <c r="D2094" s="46"/>
      <c r="E2094" s="46"/>
      <c r="F2094" s="36"/>
      <c r="G2094" s="259"/>
      <c r="H2094" s="187"/>
    </row>
    <row r="2095" spans="1:8" s="58" customFormat="1" ht="15" customHeight="1">
      <c r="A2095" s="522" t="s">
        <v>3746</v>
      </c>
      <c r="B2095" s="38" t="s">
        <v>3670</v>
      </c>
      <c r="C2095" s="469" t="s">
        <v>3652</v>
      </c>
      <c r="D2095" s="542" t="s">
        <v>1569</v>
      </c>
      <c r="E2095" s="104" t="s">
        <v>1570</v>
      </c>
      <c r="F2095" s="236" t="s">
        <v>1571</v>
      </c>
      <c r="G2095" s="236" t="s">
        <v>1572</v>
      </c>
      <c r="H2095" s="196" t="s">
        <v>29</v>
      </c>
    </row>
    <row r="2096" spans="1:8" s="58" customFormat="1" ht="15" customHeight="1">
      <c r="A2096" s="522"/>
      <c r="B2096" s="38"/>
      <c r="C2096" s="469"/>
      <c r="D2096" s="542"/>
      <c r="E2096" s="104"/>
      <c r="F2096" s="236"/>
      <c r="G2096" s="236"/>
      <c r="H2096" s="196"/>
    </row>
    <row r="2097" spans="1:8" s="58" customFormat="1" ht="15" customHeight="1">
      <c r="A2097" s="522"/>
      <c r="B2097" s="3"/>
      <c r="C2097" s="469"/>
      <c r="D2097" s="542"/>
      <c r="E2097" s="104"/>
      <c r="F2097" s="236"/>
      <c r="G2097" s="236"/>
      <c r="H2097" s="196"/>
    </row>
    <row r="2098" spans="1:8" s="58" customFormat="1" ht="15" customHeight="1">
      <c r="A2098" s="26"/>
      <c r="B2098" s="38" t="s">
        <v>3748</v>
      </c>
      <c r="C2098" s="523" t="s">
        <v>3749</v>
      </c>
      <c r="D2098" s="542"/>
      <c r="E2098" s="104"/>
      <c r="F2098" s="236"/>
      <c r="G2098" s="236"/>
      <c r="H2098" s="196"/>
    </row>
    <row r="2099" spans="1:8" s="58" customFormat="1" ht="15" customHeight="1">
      <c r="A2099" s="26"/>
      <c r="B2099" s="38" t="s">
        <v>3726</v>
      </c>
      <c r="C2099" s="523"/>
      <c r="D2099" s="542"/>
      <c r="E2099" s="104"/>
      <c r="F2099" s="236"/>
      <c r="G2099" s="236"/>
      <c r="H2099" s="196"/>
    </row>
    <row r="2100" spans="1:8" s="58" customFormat="1" ht="15" customHeight="1">
      <c r="A2100" s="26"/>
      <c r="B2100" s="38" t="s">
        <v>3750</v>
      </c>
      <c r="C2100" s="523"/>
      <c r="D2100" s="542"/>
      <c r="E2100" s="104"/>
      <c r="F2100" s="236"/>
      <c r="G2100" s="236"/>
      <c r="H2100" s="196"/>
    </row>
    <row r="2101" spans="1:8" s="58" customFormat="1" ht="15" customHeight="1">
      <c r="A2101" s="26"/>
      <c r="B2101" s="38" t="s">
        <v>3751</v>
      </c>
      <c r="C2101" s="469" t="s">
        <v>3752</v>
      </c>
      <c r="D2101" s="542"/>
      <c r="E2101" s="104"/>
      <c r="F2101" s="236"/>
      <c r="G2101" s="236"/>
      <c r="H2101" s="196"/>
    </row>
    <row r="2102" spans="1:8" s="58" customFormat="1" ht="15" customHeight="1">
      <c r="A2102" s="26"/>
      <c r="B2102" s="77"/>
      <c r="C2102" s="469"/>
      <c r="D2102" s="104"/>
      <c r="E2102" s="104"/>
      <c r="F2102" s="236"/>
      <c r="G2102" s="236"/>
      <c r="H2102" s="196"/>
    </row>
    <row r="2103" spans="1:8" s="58" customFormat="1" ht="15" customHeight="1">
      <c r="A2103" s="26"/>
      <c r="B2103" s="3" t="s">
        <v>3753</v>
      </c>
      <c r="C2103" s="30" t="s">
        <v>1573</v>
      </c>
      <c r="D2103" s="104"/>
      <c r="E2103" s="104"/>
      <c r="F2103" s="236"/>
      <c r="G2103" s="236"/>
      <c r="H2103" s="196"/>
    </row>
    <row r="2104" spans="1:8" s="58" customFormat="1" ht="30" customHeight="1">
      <c r="A2104" s="26"/>
      <c r="B2104" s="38" t="s">
        <v>3754</v>
      </c>
      <c r="C2104" s="30"/>
      <c r="D2104" s="104"/>
      <c r="E2104" s="104"/>
      <c r="F2104" s="236"/>
      <c r="G2104" s="236"/>
      <c r="H2104" s="196"/>
    </row>
    <row r="2105" spans="1:8" s="58" customFormat="1" ht="15" customHeight="1">
      <c r="A2105" s="522" t="s">
        <v>1574</v>
      </c>
      <c r="B2105" s="38" t="s">
        <v>1575</v>
      </c>
      <c r="C2105" s="469" t="s">
        <v>3652</v>
      </c>
      <c r="D2105" s="523" t="s">
        <v>3755</v>
      </c>
      <c r="E2105" s="542" t="s">
        <v>3756</v>
      </c>
      <c r="F2105" s="524" t="s">
        <v>1576</v>
      </c>
      <c r="G2105" s="524" t="s">
        <v>1577</v>
      </c>
      <c r="H2105" s="258" t="s">
        <v>2560</v>
      </c>
    </row>
    <row r="2106" spans="1:8" s="58" customFormat="1" ht="15" customHeight="1">
      <c r="A2106" s="522"/>
      <c r="B2106" s="30"/>
      <c r="C2106" s="469"/>
      <c r="D2106" s="523"/>
      <c r="E2106" s="542"/>
      <c r="F2106" s="524"/>
      <c r="G2106" s="524"/>
      <c r="H2106" s="1"/>
    </row>
    <row r="2107" spans="1:8" s="58" customFormat="1" ht="26.25" customHeight="1">
      <c r="A2107" s="522"/>
      <c r="B2107" s="30"/>
      <c r="C2107" s="469"/>
      <c r="D2107" s="46"/>
      <c r="E2107" s="46"/>
      <c r="F2107" s="36"/>
      <c r="G2107" s="36"/>
      <c r="H2107" s="1"/>
    </row>
    <row r="2108" spans="1:8" s="58" customFormat="1" ht="15" customHeight="1">
      <c r="A2108" s="522" t="s">
        <v>3757</v>
      </c>
      <c r="B2108" s="30" t="s">
        <v>3677</v>
      </c>
      <c r="C2108" s="469" t="s">
        <v>3652</v>
      </c>
      <c r="D2108" s="523" t="s">
        <v>1578</v>
      </c>
      <c r="E2108" s="523" t="s">
        <v>3758</v>
      </c>
      <c r="F2108" s="426" t="s">
        <v>3759</v>
      </c>
      <c r="G2108" s="426"/>
      <c r="H2108" s="258" t="s">
        <v>3747</v>
      </c>
    </row>
    <row r="2109" spans="1:8" s="58" customFormat="1" ht="15" customHeight="1">
      <c r="A2109" s="522"/>
      <c r="B2109" s="30" t="s">
        <v>3670</v>
      </c>
      <c r="C2109" s="469"/>
      <c r="D2109" s="523"/>
      <c r="E2109" s="523"/>
      <c r="F2109" s="426"/>
      <c r="G2109" s="426"/>
      <c r="H2109" s="1"/>
    </row>
    <row r="2110" spans="1:8" s="58" customFormat="1" ht="15" customHeight="1">
      <c r="A2110" s="522"/>
      <c r="B2110" s="30" t="s">
        <v>3681</v>
      </c>
      <c r="C2110" s="469"/>
      <c r="D2110" s="46"/>
      <c r="E2110" s="46"/>
      <c r="F2110" s="36"/>
      <c r="G2110" s="36"/>
      <c r="H2110" s="1"/>
    </row>
    <row r="2111" spans="1:8" s="58" customFormat="1" ht="15" customHeight="1">
      <c r="A2111" s="3"/>
      <c r="B2111" s="79" t="s">
        <v>3682</v>
      </c>
      <c r="C2111" s="469"/>
      <c r="D2111" s="46"/>
      <c r="E2111" s="46"/>
      <c r="F2111" s="36"/>
      <c r="G2111" s="36"/>
      <c r="H2111" s="1"/>
    </row>
    <row r="2112" spans="1:8" s="58" customFormat="1" ht="32.25" customHeight="1">
      <c r="A2112" s="3"/>
      <c r="B2112" s="79" t="s">
        <v>3683</v>
      </c>
      <c r="C2112" s="469"/>
      <c r="D2112" s="46"/>
      <c r="E2112" s="46"/>
      <c r="F2112" s="36"/>
      <c r="G2112" s="36"/>
      <c r="H2112" s="1"/>
    </row>
    <row r="2113" spans="1:8" s="58" customFormat="1" ht="15" customHeight="1">
      <c r="A2113" s="522" t="s">
        <v>1579</v>
      </c>
      <c r="B2113" s="46" t="s">
        <v>3728</v>
      </c>
      <c r="C2113" s="469" t="s">
        <v>3652</v>
      </c>
      <c r="D2113" s="523" t="s">
        <v>3760</v>
      </c>
      <c r="E2113" s="523" t="s">
        <v>1347</v>
      </c>
      <c r="F2113" s="36" t="s">
        <v>1580</v>
      </c>
      <c r="G2113" s="36" t="s">
        <v>2410</v>
      </c>
      <c r="H2113" s="82">
        <v>2007.11</v>
      </c>
    </row>
    <row r="2114" spans="1:8" s="58" customFormat="1" ht="15" customHeight="1">
      <c r="A2114" s="522"/>
      <c r="B2114" s="46" t="s">
        <v>3729</v>
      </c>
      <c r="C2114" s="469"/>
      <c r="D2114" s="523"/>
      <c r="E2114" s="523"/>
      <c r="F2114" s="36"/>
      <c r="G2114" s="36"/>
      <c r="H2114" s="82"/>
    </row>
    <row r="2115" spans="1:8" s="58" customFormat="1" ht="21" customHeight="1">
      <c r="A2115" s="83"/>
      <c r="B2115" s="46" t="s">
        <v>3730</v>
      </c>
      <c r="C2115" s="469"/>
      <c r="D2115" s="523"/>
      <c r="E2115" s="523"/>
      <c r="F2115" s="36"/>
      <c r="G2115" s="36"/>
      <c r="H2115" s="82"/>
    </row>
    <row r="2116" spans="1:8" s="58" customFormat="1" ht="15" customHeight="1">
      <c r="A2116" s="83"/>
      <c r="B2116" s="46"/>
      <c r="C2116" s="469"/>
      <c r="D2116" s="46"/>
      <c r="E2116" s="46"/>
      <c r="F2116" s="36"/>
      <c r="G2116" s="36"/>
      <c r="H2116" s="82"/>
    </row>
    <row r="2117" spans="1:8" s="58" customFormat="1" ht="15" customHeight="1">
      <c r="A2117" s="83"/>
      <c r="B2117" s="46" t="s">
        <v>3761</v>
      </c>
      <c r="C2117" s="469" t="s">
        <v>3762</v>
      </c>
      <c r="D2117" s="46"/>
      <c r="E2117" s="46"/>
      <c r="F2117" s="36"/>
      <c r="G2117" s="36"/>
      <c r="H2117" s="82"/>
    </row>
    <row r="2118" spans="1:8" s="58" customFormat="1" ht="15" customHeight="1">
      <c r="A2118" s="83"/>
      <c r="B2118" s="46"/>
      <c r="C2118" s="469"/>
      <c r="D2118" s="46"/>
      <c r="E2118" s="46"/>
      <c r="F2118" s="36"/>
      <c r="G2118" s="36"/>
      <c r="H2118" s="82"/>
    </row>
    <row r="2119" spans="1:8" s="58" customFormat="1" ht="29.25" customHeight="1">
      <c r="A2119" s="83"/>
      <c r="B2119" s="46" t="s">
        <v>3689</v>
      </c>
      <c r="C2119" s="46" t="s">
        <v>1191</v>
      </c>
      <c r="D2119" s="46"/>
      <c r="E2119" s="46"/>
      <c r="F2119" s="36"/>
      <c r="G2119" s="36"/>
      <c r="H2119" s="82"/>
    </row>
    <row r="2120" spans="1:8" s="58" customFormat="1" ht="15" customHeight="1">
      <c r="A2120" s="522" t="s">
        <v>1581</v>
      </c>
      <c r="B2120" s="46" t="s">
        <v>3728</v>
      </c>
      <c r="C2120" s="469" t="s">
        <v>3652</v>
      </c>
      <c r="D2120" s="523" t="s">
        <v>1582</v>
      </c>
      <c r="E2120" s="46" t="s">
        <v>3763</v>
      </c>
      <c r="F2120" s="36" t="s">
        <v>1583</v>
      </c>
      <c r="G2120" s="36" t="s">
        <v>2409</v>
      </c>
      <c r="H2120" s="82">
        <v>2007.11</v>
      </c>
    </row>
    <row r="2121" spans="1:8" s="58" customFormat="1" ht="15" customHeight="1">
      <c r="A2121" s="522"/>
      <c r="B2121" s="3"/>
      <c r="C2121" s="469"/>
      <c r="D2121" s="523"/>
      <c r="E2121" s="46"/>
      <c r="F2121" s="36"/>
      <c r="G2121" s="36"/>
      <c r="H2121" s="82"/>
    </row>
    <row r="2122" spans="1:8" s="58" customFormat="1" ht="15" customHeight="1">
      <c r="A2122" s="26"/>
      <c r="B2122" s="46"/>
      <c r="C2122" s="469"/>
      <c r="D2122" s="523"/>
      <c r="E2122" s="46"/>
      <c r="F2122" s="36"/>
      <c r="G2122" s="36"/>
      <c r="H2122" s="82"/>
    </row>
    <row r="2123" spans="1:8" s="58" customFormat="1" ht="15" customHeight="1">
      <c r="A2123" s="26"/>
      <c r="B2123" s="46" t="s">
        <v>3689</v>
      </c>
      <c r="C2123" s="46" t="s">
        <v>3764</v>
      </c>
      <c r="D2123" s="46"/>
      <c r="E2123" s="46"/>
      <c r="F2123" s="36"/>
      <c r="G2123" s="36"/>
      <c r="H2123" s="82"/>
    </row>
    <row r="2124" spans="1:8" s="58" customFormat="1" ht="15" customHeight="1">
      <c r="A2124" s="83"/>
      <c r="B2124" s="46" t="s">
        <v>3765</v>
      </c>
      <c r="C2124" s="46"/>
      <c r="D2124" s="46"/>
      <c r="E2124" s="46"/>
      <c r="F2124" s="36"/>
      <c r="G2124" s="36"/>
      <c r="H2124" s="82"/>
    </row>
    <row r="2125" spans="1:8" s="58" customFormat="1" ht="15" customHeight="1">
      <c r="A2125" s="83"/>
      <c r="B2125" s="46" t="s">
        <v>3730</v>
      </c>
      <c r="C2125" s="469" t="s">
        <v>3652</v>
      </c>
      <c r="D2125" s="46"/>
      <c r="E2125" s="46"/>
      <c r="F2125" s="36"/>
      <c r="G2125" s="36"/>
      <c r="H2125" s="82"/>
    </row>
    <row r="2126" spans="1:8" s="58" customFormat="1" ht="15" customHeight="1">
      <c r="A2126" s="83"/>
      <c r="B2126" s="46"/>
      <c r="C2126" s="469"/>
      <c r="D2126" s="46"/>
      <c r="E2126" s="46"/>
      <c r="F2126" s="36"/>
      <c r="G2126" s="36"/>
      <c r="H2126" s="82"/>
    </row>
    <row r="2127" spans="1:8" s="58" customFormat="1" ht="20.25" customHeight="1">
      <c r="A2127" s="83"/>
      <c r="B2127" s="46"/>
      <c r="C2127" s="469"/>
      <c r="D2127" s="46"/>
      <c r="E2127" s="46"/>
      <c r="F2127" s="36"/>
      <c r="G2127" s="36"/>
      <c r="H2127" s="82"/>
    </row>
    <row r="2128" spans="1:8" s="58" customFormat="1" ht="15" customHeight="1">
      <c r="A2128" s="518" t="s">
        <v>1584</v>
      </c>
      <c r="B2128" s="25" t="s">
        <v>1585</v>
      </c>
      <c r="C2128" s="528" t="s">
        <v>3652</v>
      </c>
      <c r="D2128" s="519" t="s">
        <v>3766</v>
      </c>
      <c r="E2128" s="532" t="s">
        <v>3767</v>
      </c>
      <c r="F2128" s="520" t="s">
        <v>3768</v>
      </c>
      <c r="G2128" s="520" t="s">
        <v>1586</v>
      </c>
      <c r="H2128" s="62" t="s">
        <v>1587</v>
      </c>
    </row>
    <row r="2129" spans="1:8" s="58" customFormat="1" ht="15" customHeight="1">
      <c r="A2129" s="518"/>
      <c r="B2129" s="32"/>
      <c r="C2129" s="528"/>
      <c r="D2129" s="519"/>
      <c r="E2129" s="532"/>
      <c r="F2129" s="520"/>
      <c r="G2129" s="520"/>
      <c r="H2129" s="197"/>
    </row>
    <row r="2130" spans="1:8" s="58" customFormat="1" ht="15" customHeight="1">
      <c r="A2130" s="518"/>
      <c r="B2130" s="32"/>
      <c r="C2130" s="528"/>
      <c r="D2130" s="519"/>
      <c r="E2130" s="55"/>
      <c r="F2130" s="427"/>
      <c r="G2130" s="427"/>
      <c r="H2130" s="197"/>
    </row>
    <row r="2131" spans="1:8" s="58" customFormat="1" ht="15" customHeight="1">
      <c r="A2131" s="50"/>
      <c r="B2131" s="32"/>
      <c r="C2131" s="528"/>
      <c r="D2131" s="519"/>
      <c r="E2131" s="55"/>
      <c r="F2131" s="427"/>
      <c r="G2131" s="427"/>
      <c r="H2131" s="197"/>
    </row>
    <row r="2132" spans="1:8" s="58" customFormat="1" ht="15" customHeight="1">
      <c r="A2132" s="522" t="s">
        <v>3769</v>
      </c>
      <c r="B2132" s="30" t="s">
        <v>3651</v>
      </c>
      <c r="C2132" s="469" t="s">
        <v>3652</v>
      </c>
      <c r="D2132" s="46" t="s">
        <v>3770</v>
      </c>
      <c r="E2132" s="542" t="s">
        <v>3771</v>
      </c>
      <c r="F2132" s="520" t="s">
        <v>1132</v>
      </c>
      <c r="G2132" s="520" t="s">
        <v>1588</v>
      </c>
      <c r="H2132" s="62" t="s">
        <v>952</v>
      </c>
    </row>
    <row r="2133" spans="1:8" s="58" customFormat="1" ht="15" customHeight="1">
      <c r="A2133" s="522"/>
      <c r="B2133" s="38" t="s">
        <v>3668</v>
      </c>
      <c r="C2133" s="469"/>
      <c r="D2133" s="46"/>
      <c r="E2133" s="542"/>
      <c r="F2133" s="520"/>
      <c r="G2133" s="520"/>
      <c r="H2133" s="197"/>
    </row>
    <row r="2134" spans="1:8" s="58" customFormat="1" ht="15" customHeight="1">
      <c r="A2134" s="522"/>
      <c r="B2134" s="30"/>
      <c r="C2134" s="469"/>
      <c r="D2134" s="46"/>
      <c r="E2134" s="46"/>
      <c r="F2134" s="36"/>
      <c r="G2134" s="36"/>
      <c r="H2134" s="82"/>
    </row>
    <row r="2135" spans="1:8" s="58" customFormat="1" ht="15" customHeight="1">
      <c r="A2135" s="26"/>
      <c r="B2135" s="30"/>
      <c r="C2135" s="469"/>
      <c r="D2135" s="46"/>
      <c r="E2135" s="46"/>
      <c r="F2135" s="36"/>
      <c r="G2135" s="36"/>
      <c r="H2135" s="82"/>
    </row>
    <row r="2136" spans="1:8" s="58" customFormat="1" ht="15" customHeight="1">
      <c r="A2136" s="26"/>
      <c r="B2136" s="38" t="s">
        <v>3665</v>
      </c>
      <c r="C2136" s="469" t="s">
        <v>3666</v>
      </c>
      <c r="D2136" s="46"/>
      <c r="E2136" s="46"/>
      <c r="F2136" s="36"/>
      <c r="G2136" s="36"/>
      <c r="H2136" s="82"/>
    </row>
    <row r="2137" spans="1:8" s="58" customFormat="1" ht="15" customHeight="1">
      <c r="A2137" s="26"/>
      <c r="B2137" s="30"/>
      <c r="C2137" s="469"/>
      <c r="D2137" s="46"/>
      <c r="E2137" s="46"/>
      <c r="F2137" s="36"/>
      <c r="G2137" s="36"/>
      <c r="H2137" s="82"/>
    </row>
    <row r="2138" spans="1:8" s="58" customFormat="1" ht="15" customHeight="1">
      <c r="A2138" s="522" t="s">
        <v>1589</v>
      </c>
      <c r="B2138" s="30" t="s">
        <v>3772</v>
      </c>
      <c r="C2138" s="522" t="s">
        <v>3773</v>
      </c>
      <c r="D2138" s="523" t="s">
        <v>3774</v>
      </c>
      <c r="E2138" s="523" t="s">
        <v>3775</v>
      </c>
      <c r="F2138" s="36"/>
      <c r="G2138" s="524">
        <v>83</v>
      </c>
      <c r="H2138" s="1">
        <v>2008.2</v>
      </c>
    </row>
    <row r="2139" spans="1:8" s="58" customFormat="1" ht="15" customHeight="1">
      <c r="A2139" s="522"/>
      <c r="B2139" s="30" t="s">
        <v>3651</v>
      </c>
      <c r="C2139" s="522"/>
      <c r="D2139" s="523"/>
      <c r="E2139" s="523"/>
      <c r="F2139" s="36"/>
      <c r="G2139" s="524"/>
      <c r="H2139" s="1"/>
    </row>
    <row r="2140" spans="1:8" s="58" customFormat="1" ht="20.25" customHeight="1">
      <c r="A2140" s="3"/>
      <c r="B2140" s="30"/>
      <c r="C2140" s="474"/>
      <c r="D2140" s="46"/>
      <c r="E2140" s="46"/>
      <c r="F2140" s="36"/>
      <c r="G2140" s="36"/>
      <c r="H2140" s="1"/>
    </row>
    <row r="2141" spans="1:8" s="58" customFormat="1" ht="12">
      <c r="A2141" s="37"/>
      <c r="B2141" s="37"/>
      <c r="C2141" s="37"/>
      <c r="D2141" s="65"/>
      <c r="E2141" s="65"/>
      <c r="F2141" s="177"/>
      <c r="G2141" s="379"/>
      <c r="H2141" s="65"/>
    </row>
    <row r="2142" spans="2:7" ht="12">
      <c r="B2142" s="3"/>
      <c r="C2142" s="3"/>
      <c r="D2142" s="1"/>
      <c r="E2142" s="1"/>
      <c r="F2142" s="4"/>
      <c r="G2142" s="4"/>
    </row>
    <row r="2143" spans="1:8" s="58" customFormat="1" ht="12" thickBot="1">
      <c r="A2143" s="37" t="str">
        <f>A1917&amp;"高度道路交通システム研究室 "</f>
        <v>高度情報化研究センター 高度道路交通システム研究室 </v>
      </c>
      <c r="B2143" s="37"/>
      <c r="C2143" s="37"/>
      <c r="D2143" s="65"/>
      <c r="E2143" s="65"/>
      <c r="F2143" s="177"/>
      <c r="G2143" s="379"/>
      <c r="H2143" s="65"/>
    </row>
    <row r="2144" spans="1:8" s="58" customFormat="1" ht="12" thickTop="1">
      <c r="A2144" s="199" t="s">
        <v>3060</v>
      </c>
      <c r="B2144" s="200" t="s">
        <v>3061</v>
      </c>
      <c r="C2144" s="200" t="s">
        <v>3067</v>
      </c>
      <c r="D2144" s="345" t="s">
        <v>3062</v>
      </c>
      <c r="E2144" s="345" t="s">
        <v>3063</v>
      </c>
      <c r="F2144" s="200" t="s">
        <v>3064</v>
      </c>
      <c r="G2144" s="201" t="s">
        <v>3065</v>
      </c>
      <c r="H2144" s="207" t="s">
        <v>3066</v>
      </c>
    </row>
    <row r="2145" spans="1:8" ht="12">
      <c r="A2145" s="475" t="s">
        <v>1590</v>
      </c>
      <c r="B2145" s="29" t="s">
        <v>1591</v>
      </c>
      <c r="C2145" s="476" t="s">
        <v>3776</v>
      </c>
      <c r="D2145" s="477" t="s">
        <v>3777</v>
      </c>
      <c r="E2145" s="477" t="s">
        <v>1592</v>
      </c>
      <c r="F2145" s="473" t="s">
        <v>1593</v>
      </c>
      <c r="G2145" s="473" t="s">
        <v>1594</v>
      </c>
      <c r="H2145" s="472">
        <v>2007.5</v>
      </c>
    </row>
    <row r="2146" spans="1:8" ht="12">
      <c r="A2146" s="522"/>
      <c r="B2146" s="30" t="s">
        <v>1595</v>
      </c>
      <c r="C2146" s="469"/>
      <c r="D2146" s="523"/>
      <c r="E2146" s="523"/>
      <c r="F2146" s="524"/>
      <c r="G2146" s="524"/>
      <c r="H2146" s="471"/>
    </row>
    <row r="2147" spans="1:8" ht="12">
      <c r="A2147" s="522"/>
      <c r="B2147" s="30" t="s">
        <v>1596</v>
      </c>
      <c r="C2147" s="469"/>
      <c r="D2147" s="523"/>
      <c r="E2147" s="523"/>
      <c r="F2147" s="524"/>
      <c r="G2147" s="524"/>
      <c r="H2147" s="471"/>
    </row>
    <row r="2148" spans="1:8" ht="30.75" customHeight="1">
      <c r="A2148" s="522"/>
      <c r="B2148" s="30" t="s">
        <v>1597</v>
      </c>
      <c r="C2148" s="469"/>
      <c r="D2148" s="523"/>
      <c r="E2148" s="523"/>
      <c r="F2148" s="524"/>
      <c r="G2148" s="524"/>
      <c r="H2148" s="471"/>
    </row>
    <row r="2149" spans="1:8" ht="12">
      <c r="A2149" s="522" t="s">
        <v>1598</v>
      </c>
      <c r="B2149" s="30" t="s">
        <v>3778</v>
      </c>
      <c r="C2149" s="469" t="s">
        <v>3776</v>
      </c>
      <c r="D2149" s="523" t="s">
        <v>3779</v>
      </c>
      <c r="E2149" s="523" t="s">
        <v>1991</v>
      </c>
      <c r="F2149" s="524" t="s">
        <v>1599</v>
      </c>
      <c r="G2149" s="524" t="s">
        <v>1600</v>
      </c>
      <c r="H2149" s="471">
        <v>2007.5</v>
      </c>
    </row>
    <row r="2150" spans="1:8" ht="12">
      <c r="A2150" s="522"/>
      <c r="B2150" s="30" t="s">
        <v>1992</v>
      </c>
      <c r="C2150" s="469"/>
      <c r="D2150" s="523"/>
      <c r="E2150" s="523"/>
      <c r="F2150" s="524"/>
      <c r="G2150" s="524"/>
      <c r="H2150" s="471"/>
    </row>
    <row r="2151" spans="1:8" ht="41.25" customHeight="1">
      <c r="A2151" s="522"/>
      <c r="B2151" s="30" t="s">
        <v>1993</v>
      </c>
      <c r="C2151" s="469"/>
      <c r="D2151" s="523"/>
      <c r="E2151" s="523"/>
      <c r="F2151" s="524"/>
      <c r="G2151" s="524"/>
      <c r="H2151" s="471"/>
    </row>
    <row r="2152" spans="1:8" ht="12">
      <c r="A2152" s="522" t="s">
        <v>1994</v>
      </c>
      <c r="B2152" s="30" t="s">
        <v>1992</v>
      </c>
      <c r="C2152" s="469" t="s">
        <v>3776</v>
      </c>
      <c r="D2152" s="523" t="s">
        <v>3779</v>
      </c>
      <c r="E2152" s="523" t="s">
        <v>1991</v>
      </c>
      <c r="F2152" s="524" t="s">
        <v>1599</v>
      </c>
      <c r="G2152" s="524" t="s">
        <v>1601</v>
      </c>
      <c r="H2152" s="471">
        <v>2007.5</v>
      </c>
    </row>
    <row r="2153" spans="1:8" ht="12">
      <c r="A2153" s="522"/>
      <c r="B2153" s="30" t="s">
        <v>3778</v>
      </c>
      <c r="C2153" s="469"/>
      <c r="D2153" s="523"/>
      <c r="E2153" s="523"/>
      <c r="F2153" s="524"/>
      <c r="G2153" s="524"/>
      <c r="H2153" s="471"/>
    </row>
    <row r="2154" spans="1:8" ht="42.75" customHeight="1">
      <c r="A2154" s="522"/>
      <c r="B2154" s="30" t="s">
        <v>1995</v>
      </c>
      <c r="C2154" s="469"/>
      <c r="D2154" s="523"/>
      <c r="E2154" s="523"/>
      <c r="F2154" s="524"/>
      <c r="G2154" s="524"/>
      <c r="H2154" s="471"/>
    </row>
    <row r="2155" spans="1:8" ht="12">
      <c r="A2155" s="522" t="s">
        <v>1602</v>
      </c>
      <c r="B2155" s="30" t="s">
        <v>1603</v>
      </c>
      <c r="C2155" s="469" t="s">
        <v>3776</v>
      </c>
      <c r="D2155" s="523" t="s">
        <v>1604</v>
      </c>
      <c r="E2155" s="523" t="s">
        <v>1605</v>
      </c>
      <c r="F2155" s="524" t="s">
        <v>1606</v>
      </c>
      <c r="G2155" s="524" t="s">
        <v>1607</v>
      </c>
      <c r="H2155" s="471">
        <v>2007.5</v>
      </c>
    </row>
    <row r="2156" spans="1:8" ht="12">
      <c r="A2156" s="522"/>
      <c r="B2156" s="30" t="s">
        <v>1595</v>
      </c>
      <c r="C2156" s="469"/>
      <c r="D2156" s="523"/>
      <c r="E2156" s="523"/>
      <c r="F2156" s="524"/>
      <c r="G2156" s="524"/>
      <c r="H2156" s="471"/>
    </row>
    <row r="2157" spans="1:8" ht="12">
      <c r="A2157" s="522"/>
      <c r="B2157" s="30" t="s">
        <v>1596</v>
      </c>
      <c r="C2157" s="469"/>
      <c r="D2157" s="523"/>
      <c r="E2157" s="523"/>
      <c r="F2157" s="524"/>
      <c r="G2157" s="524"/>
      <c r="H2157" s="471"/>
    </row>
    <row r="2158" spans="1:8" ht="27" customHeight="1">
      <c r="A2158" s="522"/>
      <c r="B2158" s="30" t="s">
        <v>1597</v>
      </c>
      <c r="C2158" s="469"/>
      <c r="D2158" s="523"/>
      <c r="E2158" s="523"/>
      <c r="F2158" s="524"/>
      <c r="G2158" s="524"/>
      <c r="H2158" s="471"/>
    </row>
    <row r="2159" spans="1:8" ht="12">
      <c r="A2159" s="522" t="s">
        <v>1608</v>
      </c>
      <c r="B2159" s="30" t="s">
        <v>1997</v>
      </c>
      <c r="C2159" s="469" t="s">
        <v>3776</v>
      </c>
      <c r="D2159" s="523" t="s">
        <v>1609</v>
      </c>
      <c r="E2159" s="523" t="s">
        <v>1991</v>
      </c>
      <c r="F2159" s="524"/>
      <c r="G2159" s="524" t="s">
        <v>1610</v>
      </c>
      <c r="H2159" s="471">
        <v>2007.5</v>
      </c>
    </row>
    <row r="2160" spans="1:8" ht="12">
      <c r="A2160" s="522"/>
      <c r="B2160" s="30" t="s">
        <v>1992</v>
      </c>
      <c r="C2160" s="469"/>
      <c r="D2160" s="523"/>
      <c r="E2160" s="523"/>
      <c r="F2160" s="524"/>
      <c r="G2160" s="524"/>
      <c r="H2160" s="471"/>
    </row>
    <row r="2161" spans="1:8" ht="45.75" customHeight="1">
      <c r="A2161" s="522"/>
      <c r="B2161" s="30" t="s">
        <v>1993</v>
      </c>
      <c r="C2161" s="469"/>
      <c r="D2161" s="523"/>
      <c r="E2161" s="523"/>
      <c r="F2161" s="524"/>
      <c r="G2161" s="524"/>
      <c r="H2161" s="471"/>
    </row>
    <row r="2162" spans="1:8" ht="12">
      <c r="A2162" s="522" t="s">
        <v>1611</v>
      </c>
      <c r="B2162" s="30" t="s">
        <v>1997</v>
      </c>
      <c r="C2162" s="469" t="s">
        <v>3776</v>
      </c>
      <c r="D2162" s="523" t="s">
        <v>1998</v>
      </c>
      <c r="E2162" s="523" t="s">
        <v>1999</v>
      </c>
      <c r="F2162" s="524" t="s">
        <v>1612</v>
      </c>
      <c r="G2162" s="524"/>
      <c r="H2162" s="471">
        <v>2007.6</v>
      </c>
    </row>
    <row r="2163" spans="1:8" ht="12">
      <c r="A2163" s="522"/>
      <c r="B2163" s="30" t="s">
        <v>1992</v>
      </c>
      <c r="C2163" s="469"/>
      <c r="D2163" s="523"/>
      <c r="E2163" s="523"/>
      <c r="F2163" s="524"/>
      <c r="G2163" s="524"/>
      <c r="H2163" s="471"/>
    </row>
    <row r="2164" spans="1:8" ht="38.25" customHeight="1">
      <c r="A2164" s="522"/>
      <c r="B2164" s="30" t="s">
        <v>3778</v>
      </c>
      <c r="C2164" s="469"/>
      <c r="D2164" s="523"/>
      <c r="E2164" s="523"/>
      <c r="F2164" s="524"/>
      <c r="G2164" s="524"/>
      <c r="H2164" s="471"/>
    </row>
    <row r="2165" spans="1:8" ht="12">
      <c r="A2165" s="522" t="s">
        <v>1412</v>
      </c>
      <c r="B2165" s="30" t="s">
        <v>1992</v>
      </c>
      <c r="C2165" s="523" t="s">
        <v>3776</v>
      </c>
      <c r="D2165" s="523" t="s">
        <v>1613</v>
      </c>
      <c r="E2165" s="523" t="s">
        <v>1413</v>
      </c>
      <c r="F2165" s="524" t="s">
        <v>1614</v>
      </c>
      <c r="G2165" s="524" t="s">
        <v>1615</v>
      </c>
      <c r="H2165" s="471">
        <v>2007.7</v>
      </c>
    </row>
    <row r="2166" spans="1:8" ht="12">
      <c r="A2166" s="522"/>
      <c r="B2166" s="30" t="s">
        <v>1993</v>
      </c>
      <c r="C2166" s="523"/>
      <c r="D2166" s="523"/>
      <c r="E2166" s="523"/>
      <c r="F2166" s="524"/>
      <c r="G2166" s="524"/>
      <c r="H2166" s="471"/>
    </row>
    <row r="2167" spans="1:8" ht="24" customHeight="1">
      <c r="A2167" s="522"/>
      <c r="B2167" s="30" t="s">
        <v>3906</v>
      </c>
      <c r="C2167" s="36"/>
      <c r="D2167" s="523"/>
      <c r="E2167" s="523"/>
      <c r="F2167" s="524"/>
      <c r="G2167" s="524"/>
      <c r="H2167" s="471"/>
    </row>
    <row r="2168" spans="1:8" ht="12" customHeight="1">
      <c r="A2168" s="522" t="s">
        <v>1616</v>
      </c>
      <c r="B2168" s="30" t="s">
        <v>1997</v>
      </c>
      <c r="C2168" s="469" t="s">
        <v>3776</v>
      </c>
      <c r="D2168" s="523" t="s">
        <v>1617</v>
      </c>
      <c r="E2168" s="523" t="s">
        <v>1618</v>
      </c>
      <c r="F2168" s="524"/>
      <c r="G2168" s="524"/>
      <c r="H2168" s="471">
        <v>2007.8</v>
      </c>
    </row>
    <row r="2169" spans="1:8" ht="12">
      <c r="A2169" s="522"/>
      <c r="B2169" s="30" t="s">
        <v>1992</v>
      </c>
      <c r="C2169" s="469"/>
      <c r="D2169" s="523"/>
      <c r="E2169" s="523"/>
      <c r="F2169" s="524"/>
      <c r="G2169" s="524"/>
      <c r="H2169" s="471"/>
    </row>
    <row r="2170" spans="1:8" ht="38.25" customHeight="1">
      <c r="A2170" s="522"/>
      <c r="B2170" s="30" t="s">
        <v>1993</v>
      </c>
      <c r="C2170" s="469"/>
      <c r="D2170" s="523"/>
      <c r="E2170" s="523"/>
      <c r="F2170" s="524"/>
      <c r="G2170" s="524"/>
      <c r="H2170" s="471"/>
    </row>
    <row r="2171" spans="1:8" ht="12" customHeight="1">
      <c r="A2171" s="522" t="s">
        <v>1619</v>
      </c>
      <c r="B2171" s="30" t="s">
        <v>1997</v>
      </c>
      <c r="C2171" s="469" t="s">
        <v>3776</v>
      </c>
      <c r="D2171" s="523" t="s">
        <v>1617</v>
      </c>
      <c r="E2171" s="523" t="s">
        <v>1618</v>
      </c>
      <c r="F2171" s="524"/>
      <c r="G2171" s="524"/>
      <c r="H2171" s="471">
        <v>2007.8</v>
      </c>
    </row>
    <row r="2172" spans="1:8" ht="12">
      <c r="A2172" s="522"/>
      <c r="B2172" s="30" t="s">
        <v>1992</v>
      </c>
      <c r="C2172" s="469"/>
      <c r="D2172" s="523"/>
      <c r="E2172" s="523"/>
      <c r="F2172" s="524"/>
      <c r="G2172" s="524"/>
      <c r="H2172" s="471"/>
    </row>
    <row r="2173" spans="1:8" ht="37.5" customHeight="1">
      <c r="A2173" s="522"/>
      <c r="B2173" s="30" t="s">
        <v>1414</v>
      </c>
      <c r="C2173" s="469"/>
      <c r="D2173" s="523"/>
      <c r="E2173" s="523"/>
      <c r="F2173" s="524"/>
      <c r="G2173" s="524"/>
      <c r="H2173" s="471"/>
    </row>
    <row r="2174" spans="1:8" ht="12">
      <c r="A2174" s="522" t="s">
        <v>1620</v>
      </c>
      <c r="B2174" s="30" t="s">
        <v>1621</v>
      </c>
      <c r="C2174" s="469" t="s">
        <v>3776</v>
      </c>
      <c r="D2174" s="523" t="s">
        <v>1415</v>
      </c>
      <c r="E2174" s="523" t="s">
        <v>1622</v>
      </c>
      <c r="F2174" s="524" t="s">
        <v>2408</v>
      </c>
      <c r="G2174" s="524" t="s">
        <v>1623</v>
      </c>
      <c r="H2174" s="471">
        <v>2007.9</v>
      </c>
    </row>
    <row r="2175" spans="1:8" ht="12">
      <c r="A2175" s="522"/>
      <c r="B2175" s="30" t="s">
        <v>1624</v>
      </c>
      <c r="C2175" s="469"/>
      <c r="D2175" s="523"/>
      <c r="E2175" s="523"/>
      <c r="F2175" s="524"/>
      <c r="G2175" s="524"/>
      <c r="H2175" s="471"/>
    </row>
    <row r="2176" spans="1:8" ht="12">
      <c r="A2176" s="522"/>
      <c r="B2176" s="30" t="s">
        <v>3778</v>
      </c>
      <c r="C2176" s="469"/>
      <c r="D2176" s="523"/>
      <c r="E2176" s="523"/>
      <c r="F2176" s="524"/>
      <c r="G2176" s="524"/>
      <c r="H2176" s="471"/>
    </row>
    <row r="2177" spans="1:8" ht="30.75" customHeight="1">
      <c r="A2177" s="522"/>
      <c r="B2177" s="30" t="s">
        <v>3906</v>
      </c>
      <c r="C2177" s="469"/>
      <c r="D2177" s="523"/>
      <c r="E2177" s="523"/>
      <c r="F2177" s="524"/>
      <c r="G2177" s="524"/>
      <c r="H2177" s="471"/>
    </row>
    <row r="2178" spans="1:8" ht="12">
      <c r="A2178" s="522" t="s">
        <v>1625</v>
      </c>
      <c r="B2178" s="30" t="s">
        <v>1997</v>
      </c>
      <c r="C2178" s="469" t="s">
        <v>3776</v>
      </c>
      <c r="D2178" s="523" t="s">
        <v>1626</v>
      </c>
      <c r="E2178" s="523" t="s">
        <v>1627</v>
      </c>
      <c r="F2178" s="524"/>
      <c r="G2178" s="524"/>
      <c r="H2178" s="471">
        <v>2007.9</v>
      </c>
    </row>
    <row r="2179" spans="1:8" ht="12">
      <c r="A2179" s="522"/>
      <c r="B2179" s="30" t="s">
        <v>1992</v>
      </c>
      <c r="C2179" s="469"/>
      <c r="D2179" s="523"/>
      <c r="E2179" s="523"/>
      <c r="F2179" s="524"/>
      <c r="G2179" s="524"/>
      <c r="H2179" s="471"/>
    </row>
    <row r="2180" spans="1:8" ht="54" customHeight="1">
      <c r="A2180" s="522"/>
      <c r="B2180" s="30" t="s">
        <v>1414</v>
      </c>
      <c r="C2180" s="469"/>
      <c r="D2180" s="523"/>
      <c r="E2180" s="523"/>
      <c r="F2180" s="524"/>
      <c r="G2180" s="524"/>
      <c r="H2180" s="471"/>
    </row>
    <row r="2181" spans="1:8" ht="12">
      <c r="A2181" s="522" t="s">
        <v>1628</v>
      </c>
      <c r="B2181" s="30" t="s">
        <v>1629</v>
      </c>
      <c r="C2181" s="469" t="s">
        <v>3776</v>
      </c>
      <c r="D2181" s="523" t="s">
        <v>1416</v>
      </c>
      <c r="E2181" s="523" t="s">
        <v>1630</v>
      </c>
      <c r="F2181" s="524"/>
      <c r="G2181" s="524"/>
      <c r="H2181" s="525" t="s">
        <v>3596</v>
      </c>
    </row>
    <row r="2182" spans="1:8" ht="12">
      <c r="A2182" s="522"/>
      <c r="B2182" s="30" t="s">
        <v>1631</v>
      </c>
      <c r="C2182" s="469"/>
      <c r="D2182" s="523"/>
      <c r="E2182" s="523"/>
      <c r="F2182" s="524"/>
      <c r="G2182" s="524"/>
      <c r="H2182" s="525"/>
    </row>
    <row r="2183" spans="1:8" ht="12">
      <c r="A2183" s="522"/>
      <c r="B2183" s="30" t="s">
        <v>1417</v>
      </c>
      <c r="C2183" s="469"/>
      <c r="D2183" s="523"/>
      <c r="E2183" s="523"/>
      <c r="F2183" s="524"/>
      <c r="G2183" s="524"/>
      <c r="H2183" s="525"/>
    </row>
    <row r="2184" spans="1:8" ht="27" customHeight="1">
      <c r="A2184" s="522"/>
      <c r="B2184" s="30" t="s">
        <v>3906</v>
      </c>
      <c r="C2184" s="469"/>
      <c r="D2184" s="523"/>
      <c r="E2184" s="523"/>
      <c r="F2184" s="524"/>
      <c r="G2184" s="524"/>
      <c r="H2184" s="525"/>
    </row>
    <row r="2185" spans="1:8" ht="12">
      <c r="A2185" s="522" t="s">
        <v>1632</v>
      </c>
      <c r="B2185" s="30" t="s">
        <v>1996</v>
      </c>
      <c r="C2185" s="469" t="s">
        <v>3776</v>
      </c>
      <c r="D2185" s="523" t="s">
        <v>1633</v>
      </c>
      <c r="E2185" s="523" t="s">
        <v>1634</v>
      </c>
      <c r="F2185" s="524"/>
      <c r="G2185" s="524"/>
      <c r="H2185" s="525" t="s">
        <v>1529</v>
      </c>
    </row>
    <row r="2186" spans="1:8" ht="12">
      <c r="A2186" s="522"/>
      <c r="B2186" s="30" t="s">
        <v>1635</v>
      </c>
      <c r="C2186" s="469"/>
      <c r="D2186" s="523"/>
      <c r="E2186" s="523"/>
      <c r="F2186" s="524"/>
      <c r="G2186" s="524"/>
      <c r="H2186" s="525"/>
    </row>
    <row r="2187" spans="1:8" ht="12">
      <c r="A2187" s="522"/>
      <c r="B2187" s="30" t="s">
        <v>1419</v>
      </c>
      <c r="C2187" s="469"/>
      <c r="D2187" s="523"/>
      <c r="E2187" s="523"/>
      <c r="F2187" s="524"/>
      <c r="G2187" s="524"/>
      <c r="H2187" s="525"/>
    </row>
    <row r="2188" spans="1:8" ht="12">
      <c r="A2188" s="522"/>
      <c r="B2188" s="30" t="s">
        <v>1417</v>
      </c>
      <c r="C2188" s="469"/>
      <c r="D2188" s="523"/>
      <c r="E2188" s="523"/>
      <c r="F2188" s="524"/>
      <c r="G2188" s="524"/>
      <c r="H2188" s="525"/>
    </row>
    <row r="2189" spans="1:8" ht="26.25" customHeight="1">
      <c r="A2189" s="522"/>
      <c r="B2189" s="30" t="s">
        <v>3906</v>
      </c>
      <c r="C2189" s="469"/>
      <c r="D2189" s="523"/>
      <c r="E2189" s="523"/>
      <c r="F2189" s="524"/>
      <c r="G2189" s="524"/>
      <c r="H2189" s="525"/>
    </row>
    <row r="2190" spans="1:8" ht="12">
      <c r="A2190" s="522" t="s">
        <v>1636</v>
      </c>
      <c r="B2190" s="30" t="s">
        <v>1997</v>
      </c>
      <c r="C2190" s="469" t="s">
        <v>3776</v>
      </c>
      <c r="D2190" s="523" t="s">
        <v>1633</v>
      </c>
      <c r="E2190" s="523" t="s">
        <v>1634</v>
      </c>
      <c r="F2190" s="524"/>
      <c r="G2190" s="524"/>
      <c r="H2190" s="525" t="s">
        <v>1529</v>
      </c>
    </row>
    <row r="2191" spans="1:8" ht="12">
      <c r="A2191" s="522"/>
      <c r="B2191" s="30" t="s">
        <v>1992</v>
      </c>
      <c r="C2191" s="469"/>
      <c r="D2191" s="523"/>
      <c r="E2191" s="523"/>
      <c r="F2191" s="524"/>
      <c r="G2191" s="524"/>
      <c r="H2191" s="525"/>
    </row>
    <row r="2192" spans="1:8" ht="12">
      <c r="A2192" s="522"/>
      <c r="B2192" s="30" t="s">
        <v>3778</v>
      </c>
      <c r="C2192" s="469"/>
      <c r="D2192" s="523"/>
      <c r="E2192" s="523"/>
      <c r="F2192" s="524"/>
      <c r="G2192" s="524"/>
      <c r="H2192" s="525"/>
    </row>
    <row r="2193" spans="1:8" ht="12">
      <c r="A2193" s="522"/>
      <c r="B2193" s="30" t="s">
        <v>1420</v>
      </c>
      <c r="C2193" s="469"/>
      <c r="D2193" s="523"/>
      <c r="E2193" s="523"/>
      <c r="F2193" s="524"/>
      <c r="G2193" s="524"/>
      <c r="H2193" s="525"/>
    </row>
    <row r="2194" spans="1:8" ht="24.75" customHeight="1">
      <c r="A2194" s="522"/>
      <c r="B2194" s="30" t="s">
        <v>3906</v>
      </c>
      <c r="C2194" s="469"/>
      <c r="D2194" s="523"/>
      <c r="E2194" s="523"/>
      <c r="F2194" s="524"/>
      <c r="G2194" s="524"/>
      <c r="H2194" s="525"/>
    </row>
    <row r="2195" spans="1:8" ht="12">
      <c r="A2195" s="522" t="s">
        <v>1637</v>
      </c>
      <c r="B2195" s="30" t="s">
        <v>1421</v>
      </c>
      <c r="C2195" s="469" t="s">
        <v>3776</v>
      </c>
      <c r="D2195" s="523" t="s">
        <v>1633</v>
      </c>
      <c r="E2195" s="523" t="s">
        <v>1634</v>
      </c>
      <c r="F2195" s="524"/>
      <c r="G2195" s="524"/>
      <c r="H2195" s="525" t="s">
        <v>1529</v>
      </c>
    </row>
    <row r="2196" spans="1:8" ht="12">
      <c r="A2196" s="522"/>
      <c r="B2196" s="30" t="s">
        <v>1638</v>
      </c>
      <c r="C2196" s="469"/>
      <c r="D2196" s="523"/>
      <c r="E2196" s="523"/>
      <c r="F2196" s="524"/>
      <c r="G2196" s="524"/>
      <c r="H2196" s="525"/>
    </row>
    <row r="2197" spans="1:8" ht="12">
      <c r="A2197" s="522"/>
      <c r="B2197" s="30" t="s">
        <v>1595</v>
      </c>
      <c r="C2197" s="469"/>
      <c r="D2197" s="523"/>
      <c r="E2197" s="523"/>
      <c r="F2197" s="524"/>
      <c r="G2197" s="524"/>
      <c r="H2197" s="525"/>
    </row>
    <row r="2198" spans="1:8" ht="12">
      <c r="A2198" s="522"/>
      <c r="B2198" s="30" t="s">
        <v>1596</v>
      </c>
      <c r="C2198" s="469"/>
      <c r="D2198" s="523"/>
      <c r="E2198" s="523"/>
      <c r="F2198" s="524"/>
      <c r="G2198" s="524"/>
      <c r="H2198" s="525"/>
    </row>
    <row r="2199" spans="1:8" ht="12">
      <c r="A2199" s="522"/>
      <c r="B2199" s="30" t="s">
        <v>1422</v>
      </c>
      <c r="C2199" s="469"/>
      <c r="D2199" s="523"/>
      <c r="E2199" s="523"/>
      <c r="F2199" s="524"/>
      <c r="G2199" s="524"/>
      <c r="H2199" s="525"/>
    </row>
    <row r="2200" spans="1:8" ht="24" customHeight="1">
      <c r="A2200" s="522"/>
      <c r="B2200" s="30" t="s">
        <v>3906</v>
      </c>
      <c r="C2200" s="469"/>
      <c r="D2200" s="523"/>
      <c r="E2200" s="523"/>
      <c r="F2200" s="524"/>
      <c r="G2200" s="524"/>
      <c r="H2200" s="525"/>
    </row>
    <row r="2201" spans="1:8" ht="12">
      <c r="A2201" s="522" t="s">
        <v>3460</v>
      </c>
      <c r="B2201" s="30" t="s">
        <v>1996</v>
      </c>
      <c r="C2201" s="469" t="s">
        <v>3776</v>
      </c>
      <c r="D2201" s="523" t="s">
        <v>1633</v>
      </c>
      <c r="E2201" s="523" t="s">
        <v>1634</v>
      </c>
      <c r="F2201" s="524"/>
      <c r="G2201" s="524"/>
      <c r="H2201" s="525" t="s">
        <v>1529</v>
      </c>
    </row>
    <row r="2202" spans="1:8" ht="12">
      <c r="A2202" s="522"/>
      <c r="B2202" s="30" t="s">
        <v>1993</v>
      </c>
      <c r="C2202" s="469"/>
      <c r="D2202" s="523"/>
      <c r="E2202" s="523"/>
      <c r="F2202" s="524"/>
      <c r="G2202" s="524"/>
      <c r="H2202" s="525"/>
    </row>
    <row r="2203" spans="1:8" ht="37.5" customHeight="1">
      <c r="A2203" s="522"/>
      <c r="B2203" s="30" t="s">
        <v>3906</v>
      </c>
      <c r="C2203" s="469"/>
      <c r="D2203" s="523"/>
      <c r="E2203" s="523"/>
      <c r="F2203" s="524"/>
      <c r="G2203" s="524"/>
      <c r="H2203" s="525"/>
    </row>
    <row r="2204" spans="1:8" ht="12">
      <c r="A2204" s="522" t="s">
        <v>3461</v>
      </c>
      <c r="B2204" s="30" t="s">
        <v>1421</v>
      </c>
      <c r="C2204" s="469" t="s">
        <v>3776</v>
      </c>
      <c r="D2204" s="523" t="s">
        <v>1633</v>
      </c>
      <c r="E2204" s="523" t="s">
        <v>1634</v>
      </c>
      <c r="F2204" s="524"/>
      <c r="G2204" s="524"/>
      <c r="H2204" s="525" t="s">
        <v>1529</v>
      </c>
    </row>
    <row r="2205" spans="1:8" ht="12">
      <c r="A2205" s="522"/>
      <c r="B2205" s="30" t="s">
        <v>1997</v>
      </c>
      <c r="C2205" s="469"/>
      <c r="D2205" s="523"/>
      <c r="E2205" s="523"/>
      <c r="F2205" s="524"/>
      <c r="G2205" s="524"/>
      <c r="H2205" s="525"/>
    </row>
    <row r="2206" spans="1:8" ht="12">
      <c r="A2206" s="522"/>
      <c r="B2206" s="30" t="s">
        <v>1423</v>
      </c>
      <c r="C2206" s="469"/>
      <c r="D2206" s="523"/>
      <c r="E2206" s="523"/>
      <c r="F2206" s="524"/>
      <c r="G2206" s="524"/>
      <c r="H2206" s="525"/>
    </row>
    <row r="2207" spans="1:8" ht="27.75" customHeight="1">
      <c r="A2207" s="522"/>
      <c r="B2207" s="30" t="s">
        <v>3906</v>
      </c>
      <c r="C2207" s="469"/>
      <c r="D2207" s="523"/>
      <c r="E2207" s="523"/>
      <c r="F2207" s="524"/>
      <c r="G2207" s="524"/>
      <c r="H2207" s="525"/>
    </row>
    <row r="2208" spans="1:8" ht="12">
      <c r="A2208" s="522" t="s">
        <v>3462</v>
      </c>
      <c r="B2208" s="30" t="s">
        <v>1421</v>
      </c>
      <c r="C2208" s="469" t="s">
        <v>3776</v>
      </c>
      <c r="D2208" s="523" t="s">
        <v>1633</v>
      </c>
      <c r="E2208" s="523" t="s">
        <v>1634</v>
      </c>
      <c r="F2208" s="524"/>
      <c r="G2208" s="524"/>
      <c r="H2208" s="525" t="s">
        <v>1529</v>
      </c>
    </row>
    <row r="2209" spans="1:8" ht="12">
      <c r="A2209" s="522"/>
      <c r="B2209" s="30" t="s">
        <v>1992</v>
      </c>
      <c r="C2209" s="469"/>
      <c r="D2209" s="523"/>
      <c r="E2209" s="523"/>
      <c r="F2209" s="524"/>
      <c r="G2209" s="524"/>
      <c r="H2209" s="525"/>
    </row>
    <row r="2210" spans="1:8" ht="12">
      <c r="A2210" s="522"/>
      <c r="B2210" s="30" t="s">
        <v>1424</v>
      </c>
      <c r="C2210" s="469"/>
      <c r="D2210" s="523"/>
      <c r="E2210" s="523"/>
      <c r="F2210" s="524"/>
      <c r="G2210" s="524"/>
      <c r="H2210" s="525"/>
    </row>
    <row r="2211" spans="1:8" ht="12">
      <c r="A2211" s="522"/>
      <c r="B2211" s="30" t="s">
        <v>1414</v>
      </c>
      <c r="C2211" s="469"/>
      <c r="D2211" s="523"/>
      <c r="E2211" s="523"/>
      <c r="F2211" s="524"/>
      <c r="G2211" s="524"/>
      <c r="H2211" s="525"/>
    </row>
    <row r="2212" spans="1:8" ht="24.75" customHeight="1">
      <c r="A2212" s="522"/>
      <c r="B2212" s="30" t="s">
        <v>3906</v>
      </c>
      <c r="C2212" s="469"/>
      <c r="D2212" s="523"/>
      <c r="E2212" s="523"/>
      <c r="F2212" s="524"/>
      <c r="G2212" s="524"/>
      <c r="H2212" s="525"/>
    </row>
    <row r="2213" spans="1:8" ht="12" customHeight="1">
      <c r="A2213" s="522" t="s">
        <v>3463</v>
      </c>
      <c r="B2213" s="30" t="s">
        <v>1996</v>
      </c>
      <c r="C2213" s="469" t="s">
        <v>3776</v>
      </c>
      <c r="D2213" s="523" t="s">
        <v>1425</v>
      </c>
      <c r="E2213" s="523" t="s">
        <v>3735</v>
      </c>
      <c r="F2213" s="524"/>
      <c r="G2213" s="524"/>
      <c r="H2213" s="525" t="s">
        <v>1563</v>
      </c>
    </row>
    <row r="2214" spans="1:8" ht="12">
      <c r="A2214" s="522"/>
      <c r="B2214" s="30" t="s">
        <v>3778</v>
      </c>
      <c r="C2214" s="469"/>
      <c r="D2214" s="523"/>
      <c r="E2214" s="523"/>
      <c r="F2214" s="524"/>
      <c r="G2214" s="524"/>
      <c r="H2214" s="525"/>
    </row>
    <row r="2215" spans="1:8" ht="37.5" customHeight="1">
      <c r="A2215" s="522"/>
      <c r="B2215" s="30" t="s">
        <v>3906</v>
      </c>
      <c r="C2215" s="469"/>
      <c r="D2215" s="523"/>
      <c r="E2215" s="523"/>
      <c r="F2215" s="524"/>
      <c r="G2215" s="524"/>
      <c r="H2215" s="525"/>
    </row>
    <row r="2216" spans="1:8" ht="12" customHeight="1">
      <c r="A2216" s="522" t="s">
        <v>3464</v>
      </c>
      <c r="B2216" s="30" t="s">
        <v>1996</v>
      </c>
      <c r="C2216" s="469" t="s">
        <v>3776</v>
      </c>
      <c r="D2216" s="523" t="s">
        <v>1426</v>
      </c>
      <c r="E2216" s="523" t="s">
        <v>3465</v>
      </c>
      <c r="F2216" s="524"/>
      <c r="G2216" s="524"/>
      <c r="H2216" s="525" t="s">
        <v>2560</v>
      </c>
    </row>
    <row r="2217" spans="1:8" ht="12">
      <c r="A2217" s="522"/>
      <c r="B2217" s="30" t="s">
        <v>1427</v>
      </c>
      <c r="C2217" s="469"/>
      <c r="D2217" s="523"/>
      <c r="E2217" s="523"/>
      <c r="F2217" s="524"/>
      <c r="G2217" s="524"/>
      <c r="H2217" s="525"/>
    </row>
    <row r="2218" spans="1:8" ht="42" customHeight="1">
      <c r="A2218" s="522"/>
      <c r="B2218" s="30" t="s">
        <v>3906</v>
      </c>
      <c r="C2218" s="469"/>
      <c r="D2218" s="523"/>
      <c r="E2218" s="523"/>
      <c r="F2218" s="524"/>
      <c r="G2218" s="524"/>
      <c r="H2218" s="525"/>
    </row>
    <row r="2219" spans="1:8" ht="12">
      <c r="A2219" s="522" t="s">
        <v>3466</v>
      </c>
      <c r="B2219" s="30" t="s">
        <v>1997</v>
      </c>
      <c r="C2219" s="469" t="s">
        <v>3776</v>
      </c>
      <c r="D2219" s="523" t="s">
        <v>1426</v>
      </c>
      <c r="E2219" s="523" t="s">
        <v>3465</v>
      </c>
      <c r="F2219" s="524"/>
      <c r="G2219" s="524"/>
      <c r="H2219" s="525" t="s">
        <v>2560</v>
      </c>
    </row>
    <row r="2220" spans="1:8" ht="12">
      <c r="A2220" s="522"/>
      <c r="B2220" s="30" t="s">
        <v>1428</v>
      </c>
      <c r="C2220" s="469"/>
      <c r="D2220" s="523"/>
      <c r="E2220" s="523"/>
      <c r="F2220" s="524"/>
      <c r="G2220" s="524"/>
      <c r="H2220" s="525"/>
    </row>
    <row r="2221" spans="1:8" ht="42" customHeight="1">
      <c r="A2221" s="522"/>
      <c r="B2221" s="30" t="s">
        <v>3906</v>
      </c>
      <c r="C2221" s="469"/>
      <c r="D2221" s="523"/>
      <c r="E2221" s="523"/>
      <c r="F2221" s="524"/>
      <c r="G2221" s="524"/>
      <c r="H2221" s="525"/>
    </row>
    <row r="2222" spans="1:8" ht="12">
      <c r="A2222" s="522" t="s">
        <v>3464</v>
      </c>
      <c r="B2222" s="30" t="s">
        <v>1996</v>
      </c>
      <c r="C2222" s="469" t="s">
        <v>3776</v>
      </c>
      <c r="D2222" s="523" t="s">
        <v>1429</v>
      </c>
      <c r="E2222" s="523" t="s">
        <v>1430</v>
      </c>
      <c r="F2222" s="524"/>
      <c r="G2222" s="524" t="s">
        <v>3467</v>
      </c>
      <c r="H2222" s="525" t="s">
        <v>29</v>
      </c>
    </row>
    <row r="2223" spans="1:8" ht="12">
      <c r="A2223" s="522"/>
      <c r="B2223" s="30" t="s">
        <v>1427</v>
      </c>
      <c r="C2223" s="469"/>
      <c r="D2223" s="523"/>
      <c r="E2223" s="523"/>
      <c r="F2223" s="524"/>
      <c r="G2223" s="524"/>
      <c r="H2223" s="525"/>
    </row>
    <row r="2224" spans="1:8" ht="37.5" customHeight="1">
      <c r="A2224" s="522"/>
      <c r="B2224" s="30" t="s">
        <v>3906</v>
      </c>
      <c r="C2224" s="469"/>
      <c r="D2224" s="523"/>
      <c r="E2224" s="523"/>
      <c r="F2224" s="524"/>
      <c r="G2224" s="524"/>
      <c r="H2224" s="525"/>
    </row>
    <row r="2225" spans="1:8" ht="12">
      <c r="A2225" s="522" t="s">
        <v>3468</v>
      </c>
      <c r="B2225" s="30" t="s">
        <v>1997</v>
      </c>
      <c r="C2225" s="469" t="s">
        <v>3776</v>
      </c>
      <c r="D2225" s="523" t="s">
        <v>1429</v>
      </c>
      <c r="E2225" s="523" t="s">
        <v>1430</v>
      </c>
      <c r="F2225" s="524"/>
      <c r="G2225" s="524" t="s">
        <v>3469</v>
      </c>
      <c r="H2225" s="525" t="s">
        <v>29</v>
      </c>
    </row>
    <row r="2226" spans="1:8" ht="12">
      <c r="A2226" s="522"/>
      <c r="B2226" s="30" t="s">
        <v>1595</v>
      </c>
      <c r="C2226" s="469"/>
      <c r="D2226" s="523"/>
      <c r="E2226" s="523"/>
      <c r="F2226" s="524"/>
      <c r="G2226" s="524"/>
      <c r="H2226" s="525"/>
    </row>
    <row r="2227" spans="1:8" ht="12">
      <c r="A2227" s="522"/>
      <c r="B2227" s="30" t="s">
        <v>1428</v>
      </c>
      <c r="C2227" s="469"/>
      <c r="D2227" s="523"/>
      <c r="E2227" s="523"/>
      <c r="F2227" s="524"/>
      <c r="G2227" s="524"/>
      <c r="H2227" s="525"/>
    </row>
    <row r="2228" spans="1:8" ht="28.5" customHeight="1">
      <c r="A2228" s="522"/>
      <c r="B2228" s="30" t="s">
        <v>3906</v>
      </c>
      <c r="C2228" s="469"/>
      <c r="D2228" s="523"/>
      <c r="E2228" s="523"/>
      <c r="F2228" s="524"/>
      <c r="G2228" s="524"/>
      <c r="H2228" s="525"/>
    </row>
    <row r="2229" spans="1:8" ht="12">
      <c r="A2229" s="522" t="s">
        <v>3470</v>
      </c>
      <c r="B2229" s="30" t="s">
        <v>1418</v>
      </c>
      <c r="C2229" s="469" t="s">
        <v>3776</v>
      </c>
      <c r="D2229" s="523" t="s">
        <v>1429</v>
      </c>
      <c r="E2229" s="523" t="s">
        <v>1430</v>
      </c>
      <c r="F2229" s="524"/>
      <c r="G2229" s="524" t="s">
        <v>3471</v>
      </c>
      <c r="H2229" s="525" t="s">
        <v>29</v>
      </c>
    </row>
    <row r="2230" spans="1:8" ht="50.25" customHeight="1">
      <c r="A2230" s="522"/>
      <c r="B2230" s="30" t="s">
        <v>3906</v>
      </c>
      <c r="C2230" s="469"/>
      <c r="D2230" s="523"/>
      <c r="E2230" s="523"/>
      <c r="F2230" s="524"/>
      <c r="G2230" s="524"/>
      <c r="H2230" s="525"/>
    </row>
    <row r="2231" spans="1:8" ht="12">
      <c r="A2231" s="522" t="s">
        <v>3472</v>
      </c>
      <c r="B2231" s="30" t="s">
        <v>1996</v>
      </c>
      <c r="C2231" s="469" t="s">
        <v>3776</v>
      </c>
      <c r="D2231" s="523" t="s">
        <v>1429</v>
      </c>
      <c r="E2231" s="523" t="s">
        <v>3473</v>
      </c>
      <c r="F2231" s="524"/>
      <c r="G2231" s="524" t="s">
        <v>3474</v>
      </c>
      <c r="H2231" s="525" t="s">
        <v>3475</v>
      </c>
    </row>
    <row r="2232" spans="1:8" ht="12">
      <c r="A2232" s="522"/>
      <c r="B2232" s="30" t="s">
        <v>1631</v>
      </c>
      <c r="C2232" s="469"/>
      <c r="D2232" s="523"/>
      <c r="E2232" s="523"/>
      <c r="F2232" s="524"/>
      <c r="G2232" s="524"/>
      <c r="H2232" s="525"/>
    </row>
    <row r="2233" spans="1:8" ht="12">
      <c r="A2233" s="522"/>
      <c r="B2233" s="30" t="s">
        <v>1420</v>
      </c>
      <c r="C2233" s="469"/>
      <c r="D2233" s="523"/>
      <c r="E2233" s="523"/>
      <c r="F2233" s="524"/>
      <c r="G2233" s="524"/>
      <c r="H2233" s="525"/>
    </row>
    <row r="2234" spans="1:8" ht="27.75" customHeight="1">
      <c r="A2234" s="522"/>
      <c r="B2234" s="30" t="s">
        <v>3906</v>
      </c>
      <c r="C2234" s="469"/>
      <c r="D2234" s="523"/>
      <c r="E2234" s="523"/>
      <c r="F2234" s="524"/>
      <c r="G2234" s="524"/>
      <c r="H2234" s="525"/>
    </row>
    <row r="2235" spans="1:8" ht="12">
      <c r="A2235" s="522" t="s">
        <v>3476</v>
      </c>
      <c r="B2235" s="30" t="s">
        <v>1997</v>
      </c>
      <c r="C2235" s="469" t="s">
        <v>3776</v>
      </c>
      <c r="D2235" s="523" t="s">
        <v>1429</v>
      </c>
      <c r="E2235" s="523" t="s">
        <v>3473</v>
      </c>
      <c r="F2235" s="524"/>
      <c r="G2235" s="524" t="s">
        <v>3477</v>
      </c>
      <c r="H2235" s="525" t="s">
        <v>3475</v>
      </c>
    </row>
    <row r="2236" spans="1:8" ht="12">
      <c r="A2236" s="522"/>
      <c r="B2236" s="30" t="s">
        <v>3478</v>
      </c>
      <c r="C2236" s="469"/>
      <c r="D2236" s="523"/>
      <c r="E2236" s="523"/>
      <c r="F2236" s="524"/>
      <c r="G2236" s="524"/>
      <c r="H2236" s="525"/>
    </row>
    <row r="2237" spans="1:8" ht="12">
      <c r="A2237" s="522"/>
      <c r="B2237" s="30" t="s">
        <v>1419</v>
      </c>
      <c r="C2237" s="469"/>
      <c r="D2237" s="523"/>
      <c r="E2237" s="523"/>
      <c r="F2237" s="524"/>
      <c r="G2237" s="524"/>
      <c r="H2237" s="525"/>
    </row>
    <row r="2238" spans="1:8" ht="27" customHeight="1">
      <c r="A2238" s="522"/>
      <c r="B2238" s="30" t="s">
        <v>3906</v>
      </c>
      <c r="C2238" s="469"/>
      <c r="D2238" s="523"/>
      <c r="E2238" s="523"/>
      <c r="F2238" s="524"/>
      <c r="G2238" s="524"/>
      <c r="H2238" s="525"/>
    </row>
    <row r="2239" spans="1:8" ht="12">
      <c r="A2239" s="522" t="s">
        <v>3479</v>
      </c>
      <c r="B2239" s="30" t="s">
        <v>1996</v>
      </c>
      <c r="C2239" s="469" t="s">
        <v>3776</v>
      </c>
      <c r="D2239" s="523" t="s">
        <v>1429</v>
      </c>
      <c r="E2239" s="523" t="s">
        <v>3473</v>
      </c>
      <c r="F2239" s="524"/>
      <c r="G2239" s="524" t="s">
        <v>3480</v>
      </c>
      <c r="H2239" s="525" t="s">
        <v>3475</v>
      </c>
    </row>
    <row r="2240" spans="1:8" ht="12">
      <c r="A2240" s="522"/>
      <c r="B2240" s="30" t="s">
        <v>3481</v>
      </c>
      <c r="C2240" s="469"/>
      <c r="D2240" s="523"/>
      <c r="E2240" s="523"/>
      <c r="F2240" s="524"/>
      <c r="G2240" s="524"/>
      <c r="H2240" s="525"/>
    </row>
    <row r="2241" spans="1:8" ht="12">
      <c r="A2241" s="522"/>
      <c r="B2241" s="30" t="s">
        <v>1631</v>
      </c>
      <c r="C2241" s="469"/>
      <c r="D2241" s="523"/>
      <c r="E2241" s="523"/>
      <c r="F2241" s="524"/>
      <c r="G2241" s="524"/>
      <c r="H2241" s="525"/>
    </row>
    <row r="2242" spans="1:8" ht="29.25" customHeight="1">
      <c r="A2242" s="522"/>
      <c r="B2242" s="30" t="s">
        <v>3906</v>
      </c>
      <c r="C2242" s="469"/>
      <c r="D2242" s="523"/>
      <c r="E2242" s="523"/>
      <c r="F2242" s="524"/>
      <c r="G2242" s="524"/>
      <c r="H2242" s="525"/>
    </row>
    <row r="2243" spans="1:8" ht="12">
      <c r="A2243" s="522" t="s">
        <v>3482</v>
      </c>
      <c r="B2243" s="30" t="s">
        <v>1997</v>
      </c>
      <c r="C2243" s="469" t="s">
        <v>3776</v>
      </c>
      <c r="D2243" s="523" t="s">
        <v>1431</v>
      </c>
      <c r="E2243" s="523" t="s">
        <v>1432</v>
      </c>
      <c r="F2243" s="524"/>
      <c r="G2243" s="524" t="s">
        <v>3483</v>
      </c>
      <c r="H2243" s="525" t="s">
        <v>3484</v>
      </c>
    </row>
    <row r="2244" spans="1:8" ht="12">
      <c r="A2244" s="522"/>
      <c r="B2244" s="30" t="s">
        <v>3485</v>
      </c>
      <c r="C2244" s="469"/>
      <c r="D2244" s="523"/>
      <c r="E2244" s="523"/>
      <c r="F2244" s="524"/>
      <c r="G2244" s="524"/>
      <c r="H2244" s="525"/>
    </row>
    <row r="2245" spans="1:8" ht="12">
      <c r="A2245" s="522"/>
      <c r="B2245" s="30" t="s">
        <v>3486</v>
      </c>
      <c r="C2245" s="469"/>
      <c r="D2245" s="523"/>
      <c r="E2245" s="523"/>
      <c r="F2245" s="524"/>
      <c r="G2245" s="524"/>
      <c r="H2245" s="525"/>
    </row>
    <row r="2246" spans="1:8" ht="12">
      <c r="A2246" s="522"/>
      <c r="B2246" s="30" t="s">
        <v>1422</v>
      </c>
      <c r="C2246" s="469"/>
      <c r="D2246" s="523"/>
      <c r="E2246" s="523"/>
      <c r="F2246" s="524"/>
      <c r="G2246" s="524"/>
      <c r="H2246" s="525"/>
    </row>
    <row r="2247" spans="1:8" ht="12">
      <c r="A2247" s="522"/>
      <c r="B2247" s="30" t="s">
        <v>1420</v>
      </c>
      <c r="C2247" s="469"/>
      <c r="D2247" s="523"/>
      <c r="E2247" s="523"/>
      <c r="F2247" s="524"/>
      <c r="G2247" s="524"/>
      <c r="H2247" s="525"/>
    </row>
    <row r="2248" spans="1:8" ht="32.25" customHeight="1">
      <c r="A2248" s="522"/>
      <c r="B2248" s="30" t="s">
        <v>3906</v>
      </c>
      <c r="C2248" s="469"/>
      <c r="D2248" s="523"/>
      <c r="E2248" s="523"/>
      <c r="F2248" s="524"/>
      <c r="G2248" s="524"/>
      <c r="H2248" s="525"/>
    </row>
    <row r="2249" spans="1:8" ht="12">
      <c r="A2249" s="522" t="s">
        <v>3487</v>
      </c>
      <c r="B2249" s="30" t="s">
        <v>1997</v>
      </c>
      <c r="C2249" s="469" t="s">
        <v>3776</v>
      </c>
      <c r="D2249" s="523" t="s">
        <v>1431</v>
      </c>
      <c r="E2249" s="523" t="s">
        <v>1432</v>
      </c>
      <c r="F2249" s="524"/>
      <c r="G2249" s="524" t="s">
        <v>3488</v>
      </c>
      <c r="H2249" s="525" t="s">
        <v>3484</v>
      </c>
    </row>
    <row r="2250" spans="1:8" ht="12">
      <c r="A2250" s="522"/>
      <c r="B2250" s="30" t="s">
        <v>3485</v>
      </c>
      <c r="C2250" s="469"/>
      <c r="D2250" s="523"/>
      <c r="E2250" s="523"/>
      <c r="F2250" s="524"/>
      <c r="G2250" s="524"/>
      <c r="H2250" s="525"/>
    </row>
    <row r="2251" spans="1:8" ht="12">
      <c r="A2251" s="522"/>
      <c r="B2251" s="30" t="s">
        <v>1433</v>
      </c>
      <c r="C2251" s="469"/>
      <c r="D2251" s="523"/>
      <c r="E2251" s="523"/>
      <c r="F2251" s="524"/>
      <c r="G2251" s="524"/>
      <c r="H2251" s="525"/>
    </row>
    <row r="2252" spans="1:8" ht="12">
      <c r="A2252" s="522"/>
      <c r="B2252" s="30" t="s">
        <v>1417</v>
      </c>
      <c r="C2252" s="469"/>
      <c r="D2252" s="523"/>
      <c r="E2252" s="523"/>
      <c r="F2252" s="524"/>
      <c r="G2252" s="524"/>
      <c r="H2252" s="525"/>
    </row>
    <row r="2253" spans="1:8" ht="27.75" customHeight="1">
      <c r="A2253" s="522"/>
      <c r="B2253" s="30" t="s">
        <v>3906</v>
      </c>
      <c r="C2253" s="469"/>
      <c r="D2253" s="523"/>
      <c r="E2253" s="523"/>
      <c r="F2253" s="524"/>
      <c r="G2253" s="524"/>
      <c r="H2253" s="525"/>
    </row>
    <row r="2254" spans="1:8" ht="12">
      <c r="A2254" s="522" t="s">
        <v>3489</v>
      </c>
      <c r="B2254" s="30" t="s">
        <v>1997</v>
      </c>
      <c r="C2254" s="469" t="s">
        <v>3776</v>
      </c>
      <c r="D2254" s="523" t="s">
        <v>1431</v>
      </c>
      <c r="E2254" s="523" t="s">
        <v>1432</v>
      </c>
      <c r="F2254" s="524"/>
      <c r="G2254" s="524" t="s">
        <v>3490</v>
      </c>
      <c r="H2254" s="525" t="s">
        <v>3484</v>
      </c>
    </row>
    <row r="2255" spans="1:8" ht="12">
      <c r="A2255" s="522"/>
      <c r="B2255" s="30" t="s">
        <v>3485</v>
      </c>
      <c r="C2255" s="469"/>
      <c r="D2255" s="523"/>
      <c r="E2255" s="523"/>
      <c r="F2255" s="524"/>
      <c r="G2255" s="524"/>
      <c r="H2255" s="525"/>
    </row>
    <row r="2256" spans="1:8" ht="12">
      <c r="A2256" s="522"/>
      <c r="B2256" s="30" t="s">
        <v>3491</v>
      </c>
      <c r="C2256" s="469"/>
      <c r="D2256" s="523"/>
      <c r="E2256" s="523"/>
      <c r="F2256" s="524"/>
      <c r="G2256" s="524"/>
      <c r="H2256" s="525"/>
    </row>
    <row r="2257" spans="1:8" ht="12">
      <c r="A2257" s="522"/>
      <c r="B2257" s="30" t="s">
        <v>1419</v>
      </c>
      <c r="C2257" s="469"/>
      <c r="D2257" s="523"/>
      <c r="E2257" s="523"/>
      <c r="F2257" s="524"/>
      <c r="G2257" s="524"/>
      <c r="H2257" s="525"/>
    </row>
    <row r="2258" spans="1:8" ht="12">
      <c r="A2258" s="522"/>
      <c r="B2258" s="30" t="s">
        <v>1417</v>
      </c>
      <c r="C2258" s="469"/>
      <c r="D2258" s="523"/>
      <c r="E2258" s="523"/>
      <c r="F2258" s="524"/>
      <c r="G2258" s="524"/>
      <c r="H2258" s="525"/>
    </row>
    <row r="2259" spans="1:8" ht="29.25" customHeight="1">
      <c r="A2259" s="522"/>
      <c r="B2259" s="30" t="s">
        <v>3906</v>
      </c>
      <c r="C2259" s="469"/>
      <c r="D2259" s="523"/>
      <c r="E2259" s="523"/>
      <c r="F2259" s="524"/>
      <c r="G2259" s="524"/>
      <c r="H2259" s="525"/>
    </row>
    <row r="2260" spans="1:8" ht="12">
      <c r="A2260" s="522" t="s">
        <v>3492</v>
      </c>
      <c r="B2260" s="30" t="s">
        <v>1997</v>
      </c>
      <c r="C2260" s="469" t="s">
        <v>3776</v>
      </c>
      <c r="D2260" s="523" t="s">
        <v>1431</v>
      </c>
      <c r="E2260" s="523" t="s">
        <v>1432</v>
      </c>
      <c r="F2260" s="524"/>
      <c r="G2260" s="524" t="s">
        <v>3493</v>
      </c>
      <c r="H2260" s="525" t="s">
        <v>3484</v>
      </c>
    </row>
    <row r="2261" spans="1:8" ht="12">
      <c r="A2261" s="522"/>
      <c r="B2261" s="30" t="s">
        <v>3485</v>
      </c>
      <c r="C2261" s="469"/>
      <c r="D2261" s="523"/>
      <c r="E2261" s="523"/>
      <c r="F2261" s="524"/>
      <c r="G2261" s="524"/>
      <c r="H2261" s="525"/>
    </row>
    <row r="2262" spans="1:8" ht="12">
      <c r="A2262" s="522"/>
      <c r="B2262" s="30" t="s">
        <v>1424</v>
      </c>
      <c r="C2262" s="469"/>
      <c r="D2262" s="523"/>
      <c r="E2262" s="523"/>
      <c r="F2262" s="524"/>
      <c r="G2262" s="524"/>
      <c r="H2262" s="525"/>
    </row>
    <row r="2263" spans="1:8" ht="12">
      <c r="A2263" s="522"/>
      <c r="B2263" s="30" t="s">
        <v>1428</v>
      </c>
      <c r="C2263" s="469"/>
      <c r="D2263" s="523"/>
      <c r="E2263" s="523"/>
      <c r="F2263" s="524"/>
      <c r="G2263" s="524"/>
      <c r="H2263" s="525"/>
    </row>
    <row r="2264" spans="1:8" ht="12">
      <c r="A2264" s="522"/>
      <c r="B2264" s="30" t="s">
        <v>1422</v>
      </c>
      <c r="C2264" s="469"/>
      <c r="D2264" s="523"/>
      <c r="E2264" s="523"/>
      <c r="F2264" s="524"/>
      <c r="G2264" s="524"/>
      <c r="H2264" s="525"/>
    </row>
    <row r="2265" spans="1:8" ht="28.5" customHeight="1">
      <c r="A2265" s="522"/>
      <c r="B2265" s="30" t="s">
        <v>3906</v>
      </c>
      <c r="C2265" s="469"/>
      <c r="D2265" s="523"/>
      <c r="E2265" s="523"/>
      <c r="F2265" s="524"/>
      <c r="G2265" s="524"/>
      <c r="H2265" s="525"/>
    </row>
    <row r="2266" spans="1:8" ht="12">
      <c r="A2266" s="522" t="s">
        <v>3494</v>
      </c>
      <c r="B2266" s="30" t="s">
        <v>1996</v>
      </c>
      <c r="C2266" s="469" t="s">
        <v>3776</v>
      </c>
      <c r="D2266" s="523" t="s">
        <v>1431</v>
      </c>
      <c r="E2266" s="523" t="s">
        <v>1432</v>
      </c>
      <c r="F2266" s="524"/>
      <c r="G2266" s="524" t="s">
        <v>3495</v>
      </c>
      <c r="H2266" s="525" t="s">
        <v>3484</v>
      </c>
    </row>
    <row r="2267" spans="1:8" ht="25.5" customHeight="1">
      <c r="A2267" s="522"/>
      <c r="B2267" s="30" t="s">
        <v>3491</v>
      </c>
      <c r="C2267" s="469"/>
      <c r="D2267" s="523"/>
      <c r="E2267" s="523"/>
      <c r="F2267" s="524"/>
      <c r="G2267" s="524"/>
      <c r="H2267" s="525"/>
    </row>
    <row r="2268" spans="1:8" ht="12">
      <c r="A2268" s="522"/>
      <c r="B2268" s="30" t="s">
        <v>1414</v>
      </c>
      <c r="C2268" s="469"/>
      <c r="D2268" s="523"/>
      <c r="E2268" s="523"/>
      <c r="F2268" s="524"/>
      <c r="G2268" s="524"/>
      <c r="H2268" s="525"/>
    </row>
    <row r="2269" spans="1:8" ht="12">
      <c r="A2269" s="522"/>
      <c r="B2269" s="30" t="s">
        <v>1420</v>
      </c>
      <c r="C2269" s="469"/>
      <c r="D2269" s="523"/>
      <c r="E2269" s="523"/>
      <c r="F2269" s="524"/>
      <c r="G2269" s="524"/>
      <c r="H2269" s="525"/>
    </row>
    <row r="2270" spans="1:8" ht="17.25" customHeight="1">
      <c r="A2270" s="522"/>
      <c r="B2270" s="30" t="s">
        <v>3906</v>
      </c>
      <c r="C2270" s="469"/>
      <c r="D2270" s="523"/>
      <c r="E2270" s="523"/>
      <c r="F2270" s="524"/>
      <c r="G2270" s="524"/>
      <c r="H2270" s="525"/>
    </row>
    <row r="2271" spans="1:8" ht="12">
      <c r="A2271" s="522" t="s">
        <v>3496</v>
      </c>
      <c r="B2271" s="30" t="s">
        <v>1423</v>
      </c>
      <c r="C2271" s="469" t="s">
        <v>3776</v>
      </c>
      <c r="D2271" s="523" t="s">
        <v>1431</v>
      </c>
      <c r="E2271" s="523" t="s">
        <v>1432</v>
      </c>
      <c r="F2271" s="524"/>
      <c r="G2271" s="524" t="s">
        <v>3497</v>
      </c>
      <c r="H2271" s="525" t="s">
        <v>3484</v>
      </c>
    </row>
    <row r="2272" spans="1:8" ht="12">
      <c r="A2272" s="522"/>
      <c r="B2272" s="30" t="s">
        <v>1997</v>
      </c>
      <c r="C2272" s="469"/>
      <c r="D2272" s="523"/>
      <c r="E2272" s="523"/>
      <c r="F2272" s="524"/>
      <c r="G2272" s="524"/>
      <c r="H2272" s="525"/>
    </row>
    <row r="2273" spans="1:8" ht="12">
      <c r="A2273" s="522"/>
      <c r="B2273" s="30" t="s">
        <v>3956</v>
      </c>
      <c r="C2273" s="469"/>
      <c r="D2273" s="523"/>
      <c r="E2273" s="523"/>
      <c r="F2273" s="524"/>
      <c r="G2273" s="524"/>
      <c r="H2273" s="525"/>
    </row>
    <row r="2274" spans="1:8" ht="12">
      <c r="A2274" s="522"/>
      <c r="B2274" s="30" t="s">
        <v>1422</v>
      </c>
      <c r="C2274" s="469"/>
      <c r="D2274" s="523"/>
      <c r="E2274" s="523"/>
      <c r="F2274" s="524"/>
      <c r="G2274" s="524"/>
      <c r="H2274" s="525"/>
    </row>
    <row r="2275" spans="1:8" ht="12">
      <c r="A2275" s="522"/>
      <c r="B2275" s="30" t="s">
        <v>3906</v>
      </c>
      <c r="C2275" s="469"/>
      <c r="D2275" s="523"/>
      <c r="E2275" s="523"/>
      <c r="F2275" s="524"/>
      <c r="G2275" s="524"/>
      <c r="H2275" s="525"/>
    </row>
    <row r="2276" spans="1:8" ht="12">
      <c r="A2276" s="522" t="s">
        <v>3498</v>
      </c>
      <c r="B2276" s="30" t="s">
        <v>1418</v>
      </c>
      <c r="C2276" s="469" t="s">
        <v>3776</v>
      </c>
      <c r="D2276" s="523" t="s">
        <v>1431</v>
      </c>
      <c r="E2276" s="523" t="s">
        <v>1432</v>
      </c>
      <c r="F2276" s="524"/>
      <c r="G2276" s="524" t="s">
        <v>3499</v>
      </c>
      <c r="H2276" s="525" t="s">
        <v>3484</v>
      </c>
    </row>
    <row r="2277" spans="1:8" ht="12">
      <c r="A2277" s="522"/>
      <c r="B2277" s="30" t="s">
        <v>1997</v>
      </c>
      <c r="C2277" s="469"/>
      <c r="D2277" s="523"/>
      <c r="E2277" s="523"/>
      <c r="F2277" s="524"/>
      <c r="G2277" s="524"/>
      <c r="H2277" s="525"/>
    </row>
    <row r="2278" spans="1:8" ht="12">
      <c r="A2278" s="522"/>
      <c r="B2278" s="30" t="s">
        <v>3500</v>
      </c>
      <c r="C2278" s="469"/>
      <c r="D2278" s="523"/>
      <c r="E2278" s="523"/>
      <c r="F2278" s="524"/>
      <c r="G2278" s="524"/>
      <c r="H2278" s="525"/>
    </row>
    <row r="2279" spans="1:8" ht="25.5" customHeight="1">
      <c r="A2279" s="522"/>
      <c r="B2279" s="30" t="s">
        <v>3906</v>
      </c>
      <c r="C2279" s="469"/>
      <c r="D2279" s="523"/>
      <c r="E2279" s="523"/>
      <c r="F2279" s="524"/>
      <c r="G2279" s="524"/>
      <c r="H2279" s="525"/>
    </row>
    <row r="2280" spans="1:8" ht="12">
      <c r="A2280" s="522" t="s">
        <v>3501</v>
      </c>
      <c r="B2280" s="30" t="s">
        <v>1418</v>
      </c>
      <c r="C2280" s="469" t="s">
        <v>3776</v>
      </c>
      <c r="D2280" s="523" t="s">
        <v>3957</v>
      </c>
      <c r="E2280" s="523" t="s">
        <v>3502</v>
      </c>
      <c r="F2280" s="524"/>
      <c r="G2280" s="524" t="s">
        <v>3503</v>
      </c>
      <c r="H2280" s="525" t="s">
        <v>3504</v>
      </c>
    </row>
    <row r="2281" spans="1:8" ht="12">
      <c r="A2281" s="522"/>
      <c r="B2281" s="30" t="s">
        <v>1997</v>
      </c>
      <c r="C2281" s="469"/>
      <c r="D2281" s="523"/>
      <c r="E2281" s="523"/>
      <c r="F2281" s="524"/>
      <c r="G2281" s="524"/>
      <c r="H2281" s="525"/>
    </row>
    <row r="2282" spans="1:8" ht="12">
      <c r="A2282" s="522"/>
      <c r="B2282" s="30" t="s">
        <v>3500</v>
      </c>
      <c r="C2282" s="469"/>
      <c r="D2282" s="523"/>
      <c r="E2282" s="523"/>
      <c r="F2282" s="524"/>
      <c r="G2282" s="524"/>
      <c r="H2282" s="525"/>
    </row>
    <row r="2283" spans="1:8" ht="24" customHeight="1">
      <c r="A2283" s="522"/>
      <c r="B2283" s="30" t="s">
        <v>3906</v>
      </c>
      <c r="C2283" s="469"/>
      <c r="D2283" s="523"/>
      <c r="E2283" s="523"/>
      <c r="F2283" s="524"/>
      <c r="G2283" s="524"/>
      <c r="H2283" s="525"/>
    </row>
    <row r="2284" spans="1:8" ht="12">
      <c r="A2284" s="522" t="s">
        <v>3958</v>
      </c>
      <c r="B2284" s="30" t="s">
        <v>3959</v>
      </c>
      <c r="C2284" s="469" t="s">
        <v>3776</v>
      </c>
      <c r="D2284" s="523" t="s">
        <v>3960</v>
      </c>
      <c r="E2284" s="523" t="s">
        <v>3961</v>
      </c>
      <c r="F2284" s="524" t="s">
        <v>3962</v>
      </c>
      <c r="G2284" s="524">
        <v>120</v>
      </c>
      <c r="H2284" s="525" t="s">
        <v>3963</v>
      </c>
    </row>
    <row r="2285" spans="1:8" ht="12">
      <c r="A2285" s="522"/>
      <c r="B2285" s="30" t="s">
        <v>1997</v>
      </c>
      <c r="C2285" s="469"/>
      <c r="D2285" s="523"/>
      <c r="E2285" s="523"/>
      <c r="F2285" s="524"/>
      <c r="G2285" s="524"/>
      <c r="H2285" s="525"/>
    </row>
    <row r="2286" spans="1:8" ht="12">
      <c r="A2286" s="522"/>
      <c r="B2286" s="30" t="s">
        <v>3500</v>
      </c>
      <c r="C2286" s="469"/>
      <c r="D2286" s="523"/>
      <c r="E2286" s="523"/>
      <c r="F2286" s="524"/>
      <c r="G2286" s="524"/>
      <c r="H2286" s="525"/>
    </row>
    <row r="2287" spans="1:8" ht="28.5" customHeight="1">
      <c r="A2287" s="522"/>
      <c r="B2287" s="30" t="s">
        <v>1414</v>
      </c>
      <c r="C2287" s="469"/>
      <c r="D2287" s="523"/>
      <c r="E2287" s="523"/>
      <c r="F2287" s="524"/>
      <c r="G2287" s="524"/>
      <c r="H2287" s="525"/>
    </row>
    <row r="2288" spans="1:8" ht="12">
      <c r="A2288" s="522" t="s">
        <v>3964</v>
      </c>
      <c r="B2288" s="30" t="s">
        <v>3505</v>
      </c>
      <c r="C2288" s="469" t="s">
        <v>3776</v>
      </c>
      <c r="D2288" s="523" t="s">
        <v>3316</v>
      </c>
      <c r="E2288" s="523" t="s">
        <v>3506</v>
      </c>
      <c r="F2288" s="524" t="s">
        <v>3507</v>
      </c>
      <c r="G2288" s="524" t="s">
        <v>3508</v>
      </c>
      <c r="H2288" s="525" t="s">
        <v>3509</v>
      </c>
    </row>
    <row r="2289" spans="1:8" ht="49.5" customHeight="1">
      <c r="A2289" s="522"/>
      <c r="B2289" s="30" t="s">
        <v>3906</v>
      </c>
      <c r="C2289" s="469"/>
      <c r="D2289" s="523"/>
      <c r="E2289" s="523"/>
      <c r="F2289" s="524"/>
      <c r="G2289" s="524"/>
      <c r="H2289" s="525"/>
    </row>
    <row r="2290" spans="1:8" ht="12">
      <c r="A2290" s="522" t="s">
        <v>2215</v>
      </c>
      <c r="B2290" s="30" t="s">
        <v>3959</v>
      </c>
      <c r="C2290" s="469" t="s">
        <v>3776</v>
      </c>
      <c r="D2290" s="523" t="s">
        <v>3246</v>
      </c>
      <c r="E2290" s="523" t="s">
        <v>1317</v>
      </c>
      <c r="F2290" s="524" t="s">
        <v>2216</v>
      </c>
      <c r="G2290" s="524" t="s">
        <v>3510</v>
      </c>
      <c r="H2290" s="525" t="s">
        <v>952</v>
      </c>
    </row>
    <row r="2291" spans="1:8" ht="12">
      <c r="A2291" s="522"/>
      <c r="B2291" s="30" t="s">
        <v>1997</v>
      </c>
      <c r="C2291" s="469"/>
      <c r="D2291" s="523"/>
      <c r="E2291" s="523"/>
      <c r="F2291" s="524"/>
      <c r="G2291" s="524"/>
      <c r="H2291" s="525"/>
    </row>
    <row r="2292" spans="1:8" ht="12">
      <c r="A2292" s="522"/>
      <c r="B2292" s="30" t="s">
        <v>3500</v>
      </c>
      <c r="C2292" s="469"/>
      <c r="D2292" s="523"/>
      <c r="E2292" s="523"/>
      <c r="F2292" s="524"/>
      <c r="G2292" s="524"/>
      <c r="H2292" s="525"/>
    </row>
    <row r="2293" spans="1:8" ht="25.5" customHeight="1">
      <c r="A2293" s="522"/>
      <c r="B2293" s="30" t="s">
        <v>1414</v>
      </c>
      <c r="C2293" s="469"/>
      <c r="D2293" s="523"/>
      <c r="E2293" s="523"/>
      <c r="F2293" s="524"/>
      <c r="G2293" s="524"/>
      <c r="H2293" s="525"/>
    </row>
    <row r="2294" spans="1:8" ht="12">
      <c r="A2294" s="522" t="s">
        <v>2217</v>
      </c>
      <c r="B2294" s="30" t="s">
        <v>3959</v>
      </c>
      <c r="C2294" s="469" t="s">
        <v>3776</v>
      </c>
      <c r="D2294" s="523" t="s">
        <v>3777</v>
      </c>
      <c r="E2294" s="523" t="s">
        <v>1430</v>
      </c>
      <c r="F2294" s="524" t="s">
        <v>3511</v>
      </c>
      <c r="G2294" s="524" t="s">
        <v>3512</v>
      </c>
      <c r="H2294" s="525" t="s">
        <v>3513</v>
      </c>
    </row>
    <row r="2295" spans="1:8" ht="12">
      <c r="A2295" s="522"/>
      <c r="B2295" s="30" t="s">
        <v>1638</v>
      </c>
      <c r="C2295" s="469"/>
      <c r="D2295" s="523"/>
      <c r="E2295" s="523"/>
      <c r="F2295" s="524"/>
      <c r="G2295" s="524"/>
      <c r="H2295" s="525"/>
    </row>
    <row r="2296" spans="1:8" ht="12">
      <c r="A2296" s="522"/>
      <c r="B2296" s="30" t="s">
        <v>1595</v>
      </c>
      <c r="C2296" s="469"/>
      <c r="D2296" s="523"/>
      <c r="E2296" s="523"/>
      <c r="F2296" s="524"/>
      <c r="G2296" s="524"/>
      <c r="H2296" s="525"/>
    </row>
    <row r="2297" spans="1:8" ht="28.5" customHeight="1">
      <c r="A2297" s="522"/>
      <c r="B2297" s="30" t="s">
        <v>1414</v>
      </c>
      <c r="C2297" s="469"/>
      <c r="D2297" s="523"/>
      <c r="E2297" s="523"/>
      <c r="F2297" s="524"/>
      <c r="G2297" s="524"/>
      <c r="H2297" s="525"/>
    </row>
    <row r="2298" spans="1:8" ht="12">
      <c r="A2298" s="522" t="s">
        <v>3514</v>
      </c>
      <c r="B2298" s="30" t="s">
        <v>1997</v>
      </c>
      <c r="C2298" s="469" t="s">
        <v>3776</v>
      </c>
      <c r="D2298" s="523" t="s">
        <v>3246</v>
      </c>
      <c r="E2298" s="523" t="s">
        <v>1317</v>
      </c>
      <c r="F2298" s="524" t="s">
        <v>3515</v>
      </c>
      <c r="G2298" s="524" t="s">
        <v>3516</v>
      </c>
      <c r="H2298" s="525" t="s">
        <v>3517</v>
      </c>
    </row>
    <row r="2299" spans="1:8" ht="12">
      <c r="A2299" s="522"/>
      <c r="B2299" s="30" t="s">
        <v>3518</v>
      </c>
      <c r="C2299" s="469"/>
      <c r="D2299" s="523"/>
      <c r="E2299" s="523"/>
      <c r="F2299" s="524"/>
      <c r="G2299" s="524"/>
      <c r="H2299" s="525"/>
    </row>
    <row r="2300" spans="1:8" ht="12">
      <c r="A2300" s="522"/>
      <c r="B2300" s="30" t="s">
        <v>3519</v>
      </c>
      <c r="C2300" s="469"/>
      <c r="D2300" s="523"/>
      <c r="E2300" s="523"/>
      <c r="F2300" s="524"/>
      <c r="G2300" s="524"/>
      <c r="H2300" s="525"/>
    </row>
    <row r="2301" spans="1:8" ht="12">
      <c r="A2301" s="522"/>
      <c r="B2301" s="30" t="s">
        <v>3520</v>
      </c>
      <c r="C2301" s="469"/>
      <c r="D2301" s="523"/>
      <c r="E2301" s="523"/>
      <c r="F2301" s="524"/>
      <c r="G2301" s="524"/>
      <c r="H2301" s="525"/>
    </row>
    <row r="2302" spans="1:8" ht="17.25" customHeight="1">
      <c r="A2302" s="522"/>
      <c r="B2302" s="30" t="s">
        <v>1428</v>
      </c>
      <c r="C2302" s="469"/>
      <c r="D2302" s="523"/>
      <c r="E2302" s="523"/>
      <c r="F2302" s="524"/>
      <c r="G2302" s="524"/>
      <c r="H2302" s="525"/>
    </row>
    <row r="2303" spans="1:8" ht="12">
      <c r="A2303" s="522" t="s">
        <v>3521</v>
      </c>
      <c r="B2303" s="30" t="s">
        <v>3959</v>
      </c>
      <c r="C2303" s="469" t="s">
        <v>3776</v>
      </c>
      <c r="D2303" s="523" t="s">
        <v>2218</v>
      </c>
      <c r="E2303" s="523" t="s">
        <v>1622</v>
      </c>
      <c r="F2303" s="524" t="s">
        <v>3522</v>
      </c>
      <c r="G2303" s="524">
        <v>74</v>
      </c>
      <c r="H2303" s="525" t="s">
        <v>3523</v>
      </c>
    </row>
    <row r="2304" spans="1:8" ht="12">
      <c r="A2304" s="522"/>
      <c r="B2304" s="30" t="s">
        <v>1997</v>
      </c>
      <c r="C2304" s="469"/>
      <c r="D2304" s="523"/>
      <c r="E2304" s="523"/>
      <c r="F2304" s="524"/>
      <c r="G2304" s="524"/>
      <c r="H2304" s="525"/>
    </row>
    <row r="2305" spans="1:8" ht="12">
      <c r="A2305" s="522"/>
      <c r="B2305" s="30" t="s">
        <v>3500</v>
      </c>
      <c r="C2305" s="469"/>
      <c r="D2305" s="523"/>
      <c r="E2305" s="523"/>
      <c r="F2305" s="524"/>
      <c r="G2305" s="524"/>
      <c r="H2305" s="525"/>
    </row>
    <row r="2306" spans="1:8" ht="26.25" customHeight="1">
      <c r="A2306" s="468"/>
      <c r="B2306" s="31" t="s">
        <v>1414</v>
      </c>
      <c r="C2306" s="470"/>
      <c r="D2306" s="515"/>
      <c r="E2306" s="515"/>
      <c r="F2306" s="516"/>
      <c r="G2306" s="516"/>
      <c r="H2306" s="517"/>
    </row>
    <row r="2307" spans="1:8" s="58" customFormat="1" ht="12">
      <c r="A2307" s="40"/>
      <c r="B2307" s="40"/>
      <c r="C2307" s="40"/>
      <c r="D2307" s="206"/>
      <c r="E2307" s="206"/>
      <c r="F2307" s="219"/>
      <c r="G2307" s="382"/>
      <c r="H2307" s="206"/>
    </row>
    <row r="2308" spans="2:7" ht="12">
      <c r="B2308" s="3"/>
      <c r="C2308" s="3"/>
      <c r="D2308" s="1"/>
      <c r="E2308" s="1"/>
      <c r="F2308" s="4"/>
      <c r="G2308" s="4"/>
    </row>
    <row r="2309" spans="1:8" s="17" customFormat="1" ht="41.25" hidden="1">
      <c r="A2309" s="15" t="s">
        <v>3524</v>
      </c>
      <c r="B2309" s="16"/>
      <c r="C2309" s="16"/>
      <c r="D2309" s="11"/>
      <c r="E2309" s="11"/>
      <c r="F2309" s="16"/>
      <c r="G2309" s="16"/>
      <c r="H2309" s="11"/>
    </row>
    <row r="2310" spans="2:8" ht="12">
      <c r="B2310" s="4"/>
      <c r="C2310" s="4"/>
      <c r="D2310" s="1"/>
      <c r="E2310" s="1"/>
      <c r="F2310" s="4"/>
      <c r="G2310" s="4"/>
      <c r="H2310" s="7"/>
    </row>
    <row r="2311" spans="1:8" s="58" customFormat="1" ht="13.5" thickBot="1">
      <c r="A2311" s="37" t="s">
        <v>3571</v>
      </c>
      <c r="B2311" s="37"/>
      <c r="C2311" s="37"/>
      <c r="D2311" s="65"/>
      <c r="E2311" s="65"/>
      <c r="F2311" s="177"/>
      <c r="G2311" s="379"/>
      <c r="H2311" s="65"/>
    </row>
    <row r="2312" spans="1:8" s="58" customFormat="1" ht="13.5" thickTop="1">
      <c r="A2312" s="199" t="s">
        <v>3060</v>
      </c>
      <c r="B2312" s="200" t="s">
        <v>3061</v>
      </c>
      <c r="C2312" s="200" t="s">
        <v>3067</v>
      </c>
      <c r="D2312" s="200" t="s">
        <v>3062</v>
      </c>
      <c r="E2312" s="200" t="s">
        <v>3063</v>
      </c>
      <c r="F2312" s="200" t="s">
        <v>3064</v>
      </c>
      <c r="G2312" s="201" t="s">
        <v>3065</v>
      </c>
      <c r="H2312" s="207" t="s">
        <v>3066</v>
      </c>
    </row>
    <row r="2313" spans="1:8" s="58" customFormat="1" ht="41.25" customHeight="1">
      <c r="A2313" s="37" t="s">
        <v>3525</v>
      </c>
      <c r="B2313" s="24" t="s">
        <v>3526</v>
      </c>
      <c r="C2313" s="24" t="s">
        <v>3527</v>
      </c>
      <c r="D2313" s="162" t="s">
        <v>3528</v>
      </c>
      <c r="E2313" s="162" t="s">
        <v>3529</v>
      </c>
      <c r="F2313" s="163">
        <v>178</v>
      </c>
      <c r="G2313" s="163" t="s">
        <v>3530</v>
      </c>
      <c r="H2313" s="65">
        <v>2007.8</v>
      </c>
    </row>
    <row r="2314" spans="1:8" s="58" customFormat="1" ht="39" customHeight="1">
      <c r="A2314" s="37" t="s">
        <v>3531</v>
      </c>
      <c r="B2314" s="24" t="s">
        <v>3526</v>
      </c>
      <c r="C2314" s="24" t="s">
        <v>3527</v>
      </c>
      <c r="D2314" s="162" t="s">
        <v>3532</v>
      </c>
      <c r="E2314" s="162" t="s">
        <v>3533</v>
      </c>
      <c r="F2314" s="163" t="s">
        <v>2407</v>
      </c>
      <c r="G2314" s="163"/>
      <c r="H2314" s="65">
        <v>2007.11</v>
      </c>
    </row>
    <row r="2315" spans="1:8" s="58" customFormat="1" ht="39.75" customHeight="1">
      <c r="A2315" s="37" t="s">
        <v>3534</v>
      </c>
      <c r="B2315" s="24" t="s">
        <v>3526</v>
      </c>
      <c r="C2315" s="24" t="s">
        <v>3527</v>
      </c>
      <c r="D2315" s="162" t="s">
        <v>3289</v>
      </c>
      <c r="E2315" s="162" t="s">
        <v>3290</v>
      </c>
      <c r="F2315" s="163" t="s">
        <v>2406</v>
      </c>
      <c r="G2315" s="163" t="s">
        <v>3535</v>
      </c>
      <c r="H2315" s="65">
        <v>2007.12</v>
      </c>
    </row>
    <row r="2316" spans="1:8" s="58" customFormat="1" ht="40.5" customHeight="1">
      <c r="A2316" s="37" t="s">
        <v>3536</v>
      </c>
      <c r="B2316" s="24" t="s">
        <v>3526</v>
      </c>
      <c r="C2316" s="24" t="s">
        <v>3527</v>
      </c>
      <c r="D2316" s="162" t="s">
        <v>3289</v>
      </c>
      <c r="E2316" s="162" t="s">
        <v>3290</v>
      </c>
      <c r="F2316" s="163" t="s">
        <v>2405</v>
      </c>
      <c r="G2316" s="163" t="s">
        <v>3537</v>
      </c>
      <c r="H2316" s="65">
        <v>2008.1</v>
      </c>
    </row>
    <row r="2317" spans="1:8" s="58" customFormat="1" ht="12">
      <c r="A2317" s="40"/>
      <c r="B2317" s="40"/>
      <c r="C2317" s="40"/>
      <c r="D2317" s="206"/>
      <c r="E2317" s="206"/>
      <c r="F2317" s="219"/>
      <c r="G2317" s="382"/>
      <c r="H2317" s="206"/>
    </row>
    <row r="2318" spans="1:8" s="58" customFormat="1" ht="12" thickBot="1">
      <c r="A2318" s="37" t="str">
        <f>A2309&amp;"地震災害研究官"</f>
        <v>危機管理技術研究センター 地震災害研究官</v>
      </c>
      <c r="B2318" s="37"/>
      <c r="C2318" s="37"/>
      <c r="D2318" s="65"/>
      <c r="E2318" s="65"/>
      <c r="F2318" s="177"/>
      <c r="G2318" s="379"/>
      <c r="H2318" s="65"/>
    </row>
    <row r="2319" spans="1:8" s="58" customFormat="1" ht="12" thickTop="1">
      <c r="A2319" s="199" t="s">
        <v>3060</v>
      </c>
      <c r="B2319" s="200" t="s">
        <v>3061</v>
      </c>
      <c r="C2319" s="200" t="s">
        <v>3067</v>
      </c>
      <c r="D2319" s="200" t="s">
        <v>3062</v>
      </c>
      <c r="E2319" s="200" t="s">
        <v>3063</v>
      </c>
      <c r="F2319" s="200" t="s">
        <v>3064</v>
      </c>
      <c r="G2319" s="201" t="s">
        <v>3065</v>
      </c>
      <c r="H2319" s="207" t="s">
        <v>3066</v>
      </c>
    </row>
    <row r="2320" spans="1:8" s="58" customFormat="1" ht="93" customHeight="1">
      <c r="A2320" s="3" t="s">
        <v>3279</v>
      </c>
      <c r="B2320" s="20" t="s">
        <v>3280</v>
      </c>
      <c r="C2320" s="20"/>
      <c r="D2320" s="180" t="s">
        <v>3281</v>
      </c>
      <c r="E2320" s="180"/>
      <c r="F2320" s="163" t="s">
        <v>3282</v>
      </c>
      <c r="G2320" s="159"/>
      <c r="H2320" s="1">
        <v>2007.5</v>
      </c>
    </row>
    <row r="2321" spans="1:8" s="58" customFormat="1" ht="24">
      <c r="A2321" s="3" t="s">
        <v>3283</v>
      </c>
      <c r="B2321" s="20" t="s">
        <v>3284</v>
      </c>
      <c r="C2321" s="20" t="s">
        <v>3285</v>
      </c>
      <c r="D2321" s="180" t="s">
        <v>3281</v>
      </c>
      <c r="E2321" s="180"/>
      <c r="F2321" s="163" t="s">
        <v>3282</v>
      </c>
      <c r="G2321" s="159"/>
      <c r="H2321" s="1">
        <v>2007.5</v>
      </c>
    </row>
    <row r="2322" spans="1:8" s="58" customFormat="1" ht="36.75" customHeight="1">
      <c r="A2322" s="3"/>
      <c r="B2322" s="24" t="s">
        <v>3286</v>
      </c>
      <c r="C2322" s="24" t="s">
        <v>3287</v>
      </c>
      <c r="D2322" s="180"/>
      <c r="E2322" s="180"/>
      <c r="F2322" s="163"/>
      <c r="G2322" s="159"/>
      <c r="H2322" s="1"/>
    </row>
    <row r="2323" spans="1:8" s="58" customFormat="1" ht="93" customHeight="1">
      <c r="A2323" s="3" t="s">
        <v>3288</v>
      </c>
      <c r="B2323" s="20" t="s">
        <v>3280</v>
      </c>
      <c r="C2323" s="20"/>
      <c r="D2323" s="162" t="s">
        <v>3289</v>
      </c>
      <c r="E2323" s="162" t="s">
        <v>3290</v>
      </c>
      <c r="F2323" s="163" t="s">
        <v>2403</v>
      </c>
      <c r="G2323" s="163" t="s">
        <v>3291</v>
      </c>
      <c r="H2323" s="65">
        <v>2007.6</v>
      </c>
    </row>
    <row r="2324" spans="1:8" s="58" customFormat="1" ht="56.25" customHeight="1">
      <c r="A2324" s="3" t="s">
        <v>3292</v>
      </c>
      <c r="B2324" s="20" t="s">
        <v>3293</v>
      </c>
      <c r="C2324" s="20"/>
      <c r="D2324" s="180" t="s">
        <v>3294</v>
      </c>
      <c r="E2324" s="180" t="s">
        <v>3295</v>
      </c>
      <c r="F2324" s="163" t="s">
        <v>2404</v>
      </c>
      <c r="G2324" s="159" t="s">
        <v>3296</v>
      </c>
      <c r="H2324" s="1">
        <v>2007.6</v>
      </c>
    </row>
    <row r="2325" spans="1:8" s="58" customFormat="1" ht="24">
      <c r="A2325" s="3" t="s">
        <v>3297</v>
      </c>
      <c r="B2325" s="20" t="s">
        <v>3298</v>
      </c>
      <c r="C2325" s="20" t="s">
        <v>3299</v>
      </c>
      <c r="D2325" s="180" t="s">
        <v>3300</v>
      </c>
      <c r="E2325" s="180" t="s">
        <v>3301</v>
      </c>
      <c r="F2325" s="163" t="s">
        <v>3302</v>
      </c>
      <c r="G2325" s="159"/>
      <c r="H2325" s="1">
        <v>2007.6</v>
      </c>
    </row>
    <row r="2326" spans="1:8" s="58" customFormat="1" ht="42" customHeight="1">
      <c r="A2326" s="37"/>
      <c r="B2326" s="24" t="s">
        <v>3286</v>
      </c>
      <c r="C2326" s="24" t="s">
        <v>3287</v>
      </c>
      <c r="D2326" s="162"/>
      <c r="E2326" s="162"/>
      <c r="F2326" s="163"/>
      <c r="G2326" s="163"/>
      <c r="H2326" s="65"/>
    </row>
    <row r="2327" spans="1:8" ht="94.5" customHeight="1">
      <c r="A2327" s="3" t="s">
        <v>3303</v>
      </c>
      <c r="B2327" s="20" t="s">
        <v>3280</v>
      </c>
      <c r="C2327" s="20"/>
      <c r="D2327" s="180" t="s">
        <v>3304</v>
      </c>
      <c r="E2327" s="180" t="s">
        <v>3305</v>
      </c>
      <c r="F2327" s="159" t="s">
        <v>3306</v>
      </c>
      <c r="G2327" s="159" t="s">
        <v>3307</v>
      </c>
      <c r="H2327" s="1">
        <v>2007.7</v>
      </c>
    </row>
    <row r="2328" spans="1:8" ht="37.5" customHeight="1">
      <c r="A2328" s="3" t="s">
        <v>3308</v>
      </c>
      <c r="B2328" s="20" t="s">
        <v>3309</v>
      </c>
      <c r="C2328" s="20" t="s">
        <v>3287</v>
      </c>
      <c r="D2328" s="180" t="s">
        <v>3310</v>
      </c>
      <c r="E2328" s="180" t="s">
        <v>3311</v>
      </c>
      <c r="F2328" s="159" t="s">
        <v>3312</v>
      </c>
      <c r="G2328" s="159"/>
      <c r="H2328" s="1">
        <v>2007.8</v>
      </c>
    </row>
    <row r="2329" spans="1:8" ht="24">
      <c r="A2329" s="3" t="s">
        <v>3313</v>
      </c>
      <c r="B2329" s="20" t="s">
        <v>3284</v>
      </c>
      <c r="C2329" s="20" t="s">
        <v>3285</v>
      </c>
      <c r="D2329" s="180" t="s">
        <v>3310</v>
      </c>
      <c r="E2329" s="180" t="s">
        <v>3311</v>
      </c>
      <c r="F2329" s="159" t="s">
        <v>3538</v>
      </c>
      <c r="G2329" s="159"/>
      <c r="H2329" s="1">
        <v>2007.8</v>
      </c>
    </row>
    <row r="2330" spans="2:7" ht="38.25" customHeight="1">
      <c r="B2330" s="20" t="s">
        <v>3286</v>
      </c>
      <c r="C2330" s="20" t="s">
        <v>3287</v>
      </c>
      <c r="D2330" s="180"/>
      <c r="E2330" s="180"/>
      <c r="F2330" s="159"/>
      <c r="G2330" s="159"/>
    </row>
    <row r="2331" spans="1:8" ht="40.5" customHeight="1">
      <c r="A2331" s="3" t="s">
        <v>3314</v>
      </c>
      <c r="B2331" s="20" t="s">
        <v>3315</v>
      </c>
      <c r="C2331" s="20" t="s">
        <v>3287</v>
      </c>
      <c r="D2331" s="180" t="s">
        <v>3316</v>
      </c>
      <c r="E2331" s="180" t="s">
        <v>3317</v>
      </c>
      <c r="F2331" s="159" t="s">
        <v>1133</v>
      </c>
      <c r="G2331" s="159" t="s">
        <v>3539</v>
      </c>
      <c r="H2331" s="1">
        <v>2007.8</v>
      </c>
    </row>
    <row r="2332" spans="1:8" ht="72" customHeight="1">
      <c r="A2332" s="3" t="s">
        <v>3318</v>
      </c>
      <c r="B2332" s="20" t="s">
        <v>3319</v>
      </c>
      <c r="C2332" s="20"/>
      <c r="D2332" s="180" t="s">
        <v>3289</v>
      </c>
      <c r="E2332" s="180" t="s">
        <v>3290</v>
      </c>
      <c r="F2332" s="159" t="s">
        <v>1134</v>
      </c>
      <c r="G2332" s="159" t="s">
        <v>3291</v>
      </c>
      <c r="H2332" s="1">
        <v>2007.9</v>
      </c>
    </row>
    <row r="2333" spans="1:8" s="58" customFormat="1" ht="24">
      <c r="A2333" s="37" t="s">
        <v>3320</v>
      </c>
      <c r="B2333" s="20" t="s">
        <v>3286</v>
      </c>
      <c r="C2333" s="20" t="s">
        <v>3287</v>
      </c>
      <c r="D2333" s="162" t="s">
        <v>3321</v>
      </c>
      <c r="E2333" s="162" t="s">
        <v>3322</v>
      </c>
      <c r="F2333" s="163" t="s">
        <v>3540</v>
      </c>
      <c r="G2333" s="163"/>
      <c r="H2333" s="1">
        <v>2007.9</v>
      </c>
    </row>
    <row r="2334" spans="1:8" s="58" customFormat="1" ht="45" customHeight="1">
      <c r="A2334" s="37"/>
      <c r="B2334" s="20" t="s">
        <v>3323</v>
      </c>
      <c r="C2334" s="20" t="s">
        <v>3324</v>
      </c>
      <c r="D2334" s="162"/>
      <c r="E2334" s="162"/>
      <c r="F2334" s="163"/>
      <c r="G2334" s="163"/>
      <c r="H2334" s="1"/>
    </row>
    <row r="2335" spans="1:8" s="58" customFormat="1" ht="36" customHeight="1">
      <c r="A2335" s="313" t="s">
        <v>3541</v>
      </c>
      <c r="B2335" s="20" t="s">
        <v>3286</v>
      </c>
      <c r="C2335" s="20" t="s">
        <v>3287</v>
      </c>
      <c r="D2335" s="162" t="s">
        <v>3321</v>
      </c>
      <c r="E2335" s="162" t="s">
        <v>3322</v>
      </c>
      <c r="F2335" s="163" t="s">
        <v>3540</v>
      </c>
      <c r="G2335" s="163"/>
      <c r="H2335" s="1">
        <v>2007.9</v>
      </c>
    </row>
    <row r="2336" spans="1:8" s="58" customFormat="1" ht="32.25" customHeight="1">
      <c r="A2336" s="37"/>
      <c r="B2336" s="20" t="s">
        <v>3325</v>
      </c>
      <c r="C2336" s="3" t="s">
        <v>3326</v>
      </c>
      <c r="D2336" s="162"/>
      <c r="E2336" s="162"/>
      <c r="F2336" s="177"/>
      <c r="G2336" s="163"/>
      <c r="H2336" s="314"/>
    </row>
    <row r="2337" spans="1:8" s="58" customFormat="1" ht="39" customHeight="1">
      <c r="A2337" s="37"/>
      <c r="B2337" s="20" t="s">
        <v>3327</v>
      </c>
      <c r="C2337" s="3" t="s">
        <v>3287</v>
      </c>
      <c r="D2337" s="162"/>
      <c r="E2337" s="162"/>
      <c r="F2337" s="177"/>
      <c r="G2337" s="163"/>
      <c r="H2337" s="314"/>
    </row>
    <row r="2338" spans="1:8" s="58" customFormat="1" ht="66" customHeight="1">
      <c r="A2338" s="37" t="s">
        <v>3542</v>
      </c>
      <c r="B2338" s="20" t="s">
        <v>3543</v>
      </c>
      <c r="C2338" s="3"/>
      <c r="D2338" s="162" t="s">
        <v>3328</v>
      </c>
      <c r="E2338" s="162" t="s">
        <v>3329</v>
      </c>
      <c r="F2338" s="177" t="s">
        <v>2688</v>
      </c>
      <c r="G2338" s="163"/>
      <c r="H2338" s="314">
        <v>2008.2</v>
      </c>
    </row>
    <row r="2339" spans="1:8" s="58" customFormat="1" ht="66.75" customHeight="1">
      <c r="A2339" s="37" t="s">
        <v>2689</v>
      </c>
      <c r="B2339" s="20" t="s">
        <v>3544</v>
      </c>
      <c r="C2339" s="3"/>
      <c r="D2339" s="162" t="s">
        <v>3328</v>
      </c>
      <c r="E2339" s="162" t="s">
        <v>3329</v>
      </c>
      <c r="F2339" s="177" t="s">
        <v>2690</v>
      </c>
      <c r="G2339" s="163"/>
      <c r="H2339" s="314">
        <v>2008.2</v>
      </c>
    </row>
    <row r="2340" spans="1:8" s="58" customFormat="1" ht="12">
      <c r="A2340" s="40"/>
      <c r="B2340" s="40"/>
      <c r="C2340" s="40"/>
      <c r="D2340" s="206"/>
      <c r="E2340" s="206"/>
      <c r="F2340" s="219"/>
      <c r="G2340" s="382"/>
      <c r="H2340" s="206"/>
    </row>
    <row r="2341" spans="1:8" s="58" customFormat="1" ht="12" thickBot="1">
      <c r="A2341" s="37" t="str">
        <f>A2309&amp;"建築災害対策研究官"</f>
        <v>危機管理技術研究センター 建築災害対策研究官</v>
      </c>
      <c r="B2341" s="37"/>
      <c r="C2341" s="37"/>
      <c r="D2341" s="65"/>
      <c r="E2341" s="65"/>
      <c r="F2341" s="177"/>
      <c r="G2341" s="379"/>
      <c r="H2341" s="65"/>
    </row>
    <row r="2342" spans="1:8" s="58" customFormat="1" ht="12" thickTop="1">
      <c r="A2342" s="199" t="s">
        <v>3060</v>
      </c>
      <c r="B2342" s="200" t="s">
        <v>3061</v>
      </c>
      <c r="C2342" s="200" t="s">
        <v>3067</v>
      </c>
      <c r="D2342" s="200" t="s">
        <v>3062</v>
      </c>
      <c r="E2342" s="200" t="s">
        <v>3063</v>
      </c>
      <c r="F2342" s="200" t="s">
        <v>3064</v>
      </c>
      <c r="G2342" s="201" t="s">
        <v>3065</v>
      </c>
      <c r="H2342" s="207" t="s">
        <v>3066</v>
      </c>
    </row>
    <row r="2343" spans="1:8" s="58" customFormat="1" ht="60.75" customHeight="1">
      <c r="A2343" s="34" t="s">
        <v>3545</v>
      </c>
      <c r="B2343" s="23" t="s">
        <v>3546</v>
      </c>
      <c r="C2343" s="23" t="s">
        <v>3527</v>
      </c>
      <c r="D2343" s="355" t="s">
        <v>3547</v>
      </c>
      <c r="E2343" s="355" t="s">
        <v>3548</v>
      </c>
      <c r="F2343" s="431"/>
      <c r="G2343" s="431" t="s">
        <v>3549</v>
      </c>
      <c r="H2343" s="67">
        <v>2008.2</v>
      </c>
    </row>
    <row r="2344" spans="1:8" s="58" customFormat="1" ht="12">
      <c r="A2344" s="37"/>
      <c r="B2344" s="37"/>
      <c r="C2344" s="37"/>
      <c r="D2344" s="65"/>
      <c r="E2344" s="65"/>
      <c r="F2344" s="177"/>
      <c r="G2344" s="379"/>
      <c r="H2344" s="65"/>
    </row>
    <row r="2345" spans="2:8" ht="12">
      <c r="B2345" s="4"/>
      <c r="C2345" s="4"/>
      <c r="D2345" s="1"/>
      <c r="E2345" s="1"/>
      <c r="F2345" s="4"/>
      <c r="G2345" s="4"/>
      <c r="H2345" s="7"/>
    </row>
    <row r="2346" spans="1:8" s="58" customFormat="1" ht="13.5" thickBot="1">
      <c r="A2346" s="37" t="str">
        <f>A2309&amp;"砂防研究室"</f>
        <v>危機管理技術研究センター 砂防研究室</v>
      </c>
      <c r="B2346" s="37"/>
      <c r="C2346" s="37"/>
      <c r="D2346" s="65"/>
      <c r="E2346" s="65"/>
      <c r="F2346" s="177"/>
      <c r="G2346" s="379"/>
      <c r="H2346" s="65"/>
    </row>
    <row r="2347" spans="1:8" s="58" customFormat="1" ht="15" customHeight="1" thickTop="1">
      <c r="A2347" s="315" t="s">
        <v>3068</v>
      </c>
      <c r="B2347" s="316" t="s">
        <v>3218</v>
      </c>
      <c r="C2347" s="316" t="s">
        <v>3219</v>
      </c>
      <c r="D2347" s="316" t="s">
        <v>3220</v>
      </c>
      <c r="E2347" s="316" t="s">
        <v>3221</v>
      </c>
      <c r="F2347" s="316" t="s">
        <v>3222</v>
      </c>
      <c r="G2347" s="316" t="s">
        <v>3223</v>
      </c>
      <c r="H2347" s="317" t="s">
        <v>3224</v>
      </c>
    </row>
    <row r="2348" spans="1:8" ht="36">
      <c r="A2348" s="3" t="s">
        <v>3069</v>
      </c>
      <c r="B2348" s="20" t="s">
        <v>3070</v>
      </c>
      <c r="C2348" s="20" t="s">
        <v>3071</v>
      </c>
      <c r="D2348" s="180" t="s">
        <v>3072</v>
      </c>
      <c r="E2348" s="180" t="s">
        <v>3073</v>
      </c>
      <c r="F2348" s="159"/>
      <c r="G2348" s="318" t="s">
        <v>3074</v>
      </c>
      <c r="H2348" s="319">
        <v>2007.5</v>
      </c>
    </row>
    <row r="2349" spans="2:8" ht="14.25" customHeight="1">
      <c r="B2349" s="20" t="s">
        <v>3075</v>
      </c>
      <c r="C2349" s="20"/>
      <c r="D2349" s="180"/>
      <c r="E2349" s="180"/>
      <c r="F2349" s="159"/>
      <c r="G2349" s="318"/>
      <c r="H2349" s="319"/>
    </row>
    <row r="2350" spans="2:8" ht="24">
      <c r="B2350" s="20" t="s">
        <v>3076</v>
      </c>
      <c r="C2350" s="20" t="s">
        <v>3077</v>
      </c>
      <c r="D2350" s="180"/>
      <c r="E2350" s="180"/>
      <c r="F2350" s="159"/>
      <c r="G2350" s="318"/>
      <c r="H2350" s="319"/>
    </row>
    <row r="2351" spans="2:8" ht="14.25" customHeight="1">
      <c r="B2351" s="20" t="s">
        <v>3078</v>
      </c>
      <c r="C2351" s="20"/>
      <c r="D2351" s="180"/>
      <c r="E2351" s="180"/>
      <c r="F2351" s="159"/>
      <c r="G2351" s="318"/>
      <c r="H2351" s="319"/>
    </row>
    <row r="2352" spans="2:8" ht="14.25" customHeight="1">
      <c r="B2352" s="20" t="s">
        <v>3079</v>
      </c>
      <c r="C2352" s="20"/>
      <c r="D2352" s="180"/>
      <c r="E2352" s="180"/>
      <c r="F2352" s="159"/>
      <c r="G2352" s="318"/>
      <c r="H2352" s="319"/>
    </row>
    <row r="2353" spans="2:8" ht="30" customHeight="1">
      <c r="B2353" s="20" t="s">
        <v>3080</v>
      </c>
      <c r="C2353" s="20"/>
      <c r="D2353" s="180"/>
      <c r="E2353" s="180"/>
      <c r="F2353" s="159"/>
      <c r="G2353" s="318"/>
      <c r="H2353" s="319"/>
    </row>
    <row r="2354" spans="1:8" s="58" customFormat="1" ht="24">
      <c r="A2354" s="3" t="s">
        <v>3081</v>
      </c>
      <c r="B2354" s="20" t="s">
        <v>3082</v>
      </c>
      <c r="C2354" s="20" t="s">
        <v>3083</v>
      </c>
      <c r="D2354" s="180" t="s">
        <v>3072</v>
      </c>
      <c r="E2354" s="180" t="s">
        <v>3073</v>
      </c>
      <c r="F2354" s="159"/>
      <c r="G2354" s="318" t="s">
        <v>3084</v>
      </c>
      <c r="H2354" s="319">
        <v>2007.5</v>
      </c>
    </row>
    <row r="2355" spans="1:8" s="58" customFormat="1" ht="14.25" customHeight="1">
      <c r="A2355" s="3"/>
      <c r="B2355" s="20" t="s">
        <v>3085</v>
      </c>
      <c r="C2355" s="20" t="s">
        <v>3086</v>
      </c>
      <c r="D2355" s="180"/>
      <c r="E2355" s="180"/>
      <c r="F2355" s="159"/>
      <c r="G2355" s="318"/>
      <c r="H2355" s="319"/>
    </row>
    <row r="2356" spans="1:8" s="58" customFormat="1" ht="48">
      <c r="A2356" s="3"/>
      <c r="B2356" s="20" t="s">
        <v>3087</v>
      </c>
      <c r="C2356" s="20" t="s">
        <v>3088</v>
      </c>
      <c r="D2356" s="180"/>
      <c r="E2356" s="180"/>
      <c r="F2356" s="159"/>
      <c r="G2356" s="318"/>
      <c r="H2356" s="319"/>
    </row>
    <row r="2357" spans="1:8" s="58" customFormat="1" ht="36" customHeight="1">
      <c r="A2357" s="3"/>
      <c r="B2357" s="20" t="s">
        <v>3089</v>
      </c>
      <c r="C2357" s="20" t="s">
        <v>3090</v>
      </c>
      <c r="D2357" s="180"/>
      <c r="E2357" s="180"/>
      <c r="F2357" s="159"/>
      <c r="G2357" s="318"/>
      <c r="H2357" s="319"/>
    </row>
    <row r="2358" spans="1:8" s="58" customFormat="1" ht="14.25" customHeight="1">
      <c r="A2358" s="3"/>
      <c r="B2358" s="20" t="s">
        <v>3091</v>
      </c>
      <c r="C2358" s="20"/>
      <c r="D2358" s="180"/>
      <c r="E2358" s="180"/>
      <c r="F2358" s="159"/>
      <c r="G2358" s="318"/>
      <c r="H2358" s="319"/>
    </row>
    <row r="2359" spans="1:8" s="58" customFormat="1" ht="14.25" customHeight="1">
      <c r="A2359" s="3"/>
      <c r="B2359" s="20" t="s">
        <v>3092</v>
      </c>
      <c r="C2359" s="20"/>
      <c r="D2359" s="180"/>
      <c r="E2359" s="180"/>
      <c r="F2359" s="159"/>
      <c r="G2359" s="318"/>
      <c r="H2359" s="319"/>
    </row>
    <row r="2360" spans="1:8" s="58" customFormat="1" ht="33.75" customHeight="1">
      <c r="A2360" s="3"/>
      <c r="B2360" s="20" t="s">
        <v>3093</v>
      </c>
      <c r="C2360" s="20"/>
      <c r="D2360" s="180"/>
      <c r="E2360" s="180"/>
      <c r="F2360" s="159"/>
      <c r="G2360" s="318"/>
      <c r="H2360" s="319"/>
    </row>
    <row r="2361" spans="1:8" s="58" customFormat="1" ht="60" customHeight="1">
      <c r="A2361" s="3" t="s">
        <v>3094</v>
      </c>
      <c r="B2361" s="20" t="s">
        <v>3087</v>
      </c>
      <c r="C2361" s="20" t="s">
        <v>3071</v>
      </c>
      <c r="D2361" s="180" t="s">
        <v>3072</v>
      </c>
      <c r="E2361" s="180" t="s">
        <v>3073</v>
      </c>
      <c r="F2361" s="159"/>
      <c r="G2361" s="318" t="s">
        <v>3095</v>
      </c>
      <c r="H2361" s="319">
        <v>2007.5</v>
      </c>
    </row>
    <row r="2362" spans="1:8" s="58" customFormat="1" ht="14.25" customHeight="1">
      <c r="A2362" s="3"/>
      <c r="B2362" s="20" t="s">
        <v>3070</v>
      </c>
      <c r="C2362" s="20"/>
      <c r="D2362" s="180"/>
      <c r="E2362" s="180"/>
      <c r="F2362" s="159"/>
      <c r="G2362" s="318"/>
      <c r="H2362" s="319"/>
    </row>
    <row r="2363" spans="1:8" s="58" customFormat="1" ht="14.25" customHeight="1">
      <c r="A2363" s="3"/>
      <c r="B2363" s="20" t="s">
        <v>3096</v>
      </c>
      <c r="C2363" s="20"/>
      <c r="D2363" s="180"/>
      <c r="E2363" s="180"/>
      <c r="F2363" s="159"/>
      <c r="G2363" s="318"/>
      <c r="H2363" s="319"/>
    </row>
    <row r="2364" spans="1:8" s="58" customFormat="1" ht="14.25" customHeight="1">
      <c r="A2364" s="3"/>
      <c r="B2364" s="20" t="s">
        <v>3097</v>
      </c>
      <c r="C2364" s="20"/>
      <c r="D2364" s="180"/>
      <c r="E2364" s="180"/>
      <c r="F2364" s="159"/>
      <c r="G2364" s="318"/>
      <c r="H2364" s="319"/>
    </row>
    <row r="2365" spans="1:8" s="58" customFormat="1" ht="24" customHeight="1">
      <c r="A2365" s="3"/>
      <c r="B2365" s="20" t="s">
        <v>3098</v>
      </c>
      <c r="C2365" s="20" t="s">
        <v>3099</v>
      </c>
      <c r="D2365" s="180"/>
      <c r="E2365" s="180"/>
      <c r="F2365" s="159"/>
      <c r="G2365" s="318"/>
      <c r="H2365" s="319"/>
    </row>
    <row r="2366" spans="1:8" s="58" customFormat="1" ht="35.25" customHeight="1">
      <c r="A2366" s="3"/>
      <c r="B2366" s="20" t="s">
        <v>3100</v>
      </c>
      <c r="C2366" s="20"/>
      <c r="D2366" s="180"/>
      <c r="E2366" s="180"/>
      <c r="F2366" s="159"/>
      <c r="G2366" s="318"/>
      <c r="H2366" s="319"/>
    </row>
    <row r="2367" spans="1:8" s="58" customFormat="1" ht="32.25" customHeight="1">
      <c r="A2367" s="3" t="s">
        <v>3101</v>
      </c>
      <c r="B2367" s="20" t="s">
        <v>3102</v>
      </c>
      <c r="C2367" s="20" t="s">
        <v>3103</v>
      </c>
      <c r="D2367" s="180" t="s">
        <v>3072</v>
      </c>
      <c r="E2367" s="180" t="s">
        <v>3073</v>
      </c>
      <c r="F2367" s="159"/>
      <c r="G2367" s="318" t="s">
        <v>3104</v>
      </c>
      <c r="H2367" s="319">
        <v>2007.5</v>
      </c>
    </row>
    <row r="2368" spans="1:8" s="58" customFormat="1" ht="36">
      <c r="A2368" s="3"/>
      <c r="B2368" s="20" t="s">
        <v>3070</v>
      </c>
      <c r="C2368" s="20" t="s">
        <v>3105</v>
      </c>
      <c r="D2368" s="180"/>
      <c r="E2368" s="180"/>
      <c r="F2368" s="159"/>
      <c r="G2368" s="318"/>
      <c r="H2368" s="319"/>
    </row>
    <row r="2369" spans="1:8" s="58" customFormat="1" ht="36" customHeight="1">
      <c r="A2369" s="3"/>
      <c r="B2369" s="20" t="s">
        <v>3106</v>
      </c>
      <c r="C2369" s="20" t="s">
        <v>3090</v>
      </c>
      <c r="D2369" s="180"/>
      <c r="E2369" s="180"/>
      <c r="F2369" s="159"/>
      <c r="G2369" s="318"/>
      <c r="H2369" s="319"/>
    </row>
    <row r="2370" spans="1:8" s="58" customFormat="1" ht="14.25" customHeight="1">
      <c r="A2370" s="3"/>
      <c r="B2370" s="20" t="s">
        <v>3107</v>
      </c>
      <c r="C2370" s="20" t="s">
        <v>3108</v>
      </c>
      <c r="D2370" s="180"/>
      <c r="E2370" s="180"/>
      <c r="F2370" s="159"/>
      <c r="G2370" s="318"/>
      <c r="H2370" s="319"/>
    </row>
    <row r="2371" spans="1:8" s="58" customFormat="1" ht="30" customHeight="1">
      <c r="A2371" s="3"/>
      <c r="B2371" s="20" t="s">
        <v>3109</v>
      </c>
      <c r="C2371" s="20"/>
      <c r="D2371" s="180"/>
      <c r="E2371" s="180"/>
      <c r="F2371" s="159"/>
      <c r="G2371" s="318"/>
      <c r="H2371" s="319"/>
    </row>
    <row r="2372" spans="1:8" s="58" customFormat="1" ht="24">
      <c r="A2372" s="3" t="s">
        <v>3110</v>
      </c>
      <c r="B2372" s="20" t="s">
        <v>3111</v>
      </c>
      <c r="C2372" s="20" t="s">
        <v>3112</v>
      </c>
      <c r="D2372" s="180" t="s">
        <v>3072</v>
      </c>
      <c r="E2372" s="180" t="s">
        <v>3073</v>
      </c>
      <c r="F2372" s="159"/>
      <c r="G2372" s="318" t="s">
        <v>3113</v>
      </c>
      <c r="H2372" s="319">
        <v>2007.5</v>
      </c>
    </row>
    <row r="2373" spans="1:8" s="58" customFormat="1" ht="24">
      <c r="A2373" s="3"/>
      <c r="B2373" s="20" t="s">
        <v>3070</v>
      </c>
      <c r="C2373" s="20" t="s">
        <v>3114</v>
      </c>
      <c r="D2373" s="180"/>
      <c r="E2373" s="180"/>
      <c r="F2373" s="159"/>
      <c r="G2373" s="318"/>
      <c r="H2373" s="319"/>
    </row>
    <row r="2374" spans="1:8" s="58" customFormat="1" ht="12">
      <c r="A2374" s="3"/>
      <c r="B2374" s="20" t="s">
        <v>3087</v>
      </c>
      <c r="C2374" s="20"/>
      <c r="D2374" s="180"/>
      <c r="E2374" s="180"/>
      <c r="F2374" s="159"/>
      <c r="G2374" s="318"/>
      <c r="H2374" s="319"/>
    </row>
    <row r="2375" spans="1:8" s="58" customFormat="1" ht="24">
      <c r="A2375" s="3"/>
      <c r="B2375" s="20" t="s">
        <v>3098</v>
      </c>
      <c r="C2375" s="20" t="s">
        <v>3115</v>
      </c>
      <c r="D2375" s="180"/>
      <c r="E2375" s="180"/>
      <c r="F2375" s="159"/>
      <c r="G2375" s="318"/>
      <c r="H2375" s="319"/>
    </row>
    <row r="2376" spans="1:8" s="58" customFormat="1" ht="12">
      <c r="A2376" s="3"/>
      <c r="B2376" s="20" t="s">
        <v>3116</v>
      </c>
      <c r="C2376" s="20"/>
      <c r="D2376" s="180"/>
      <c r="E2376" s="180"/>
      <c r="F2376" s="159"/>
      <c r="G2376" s="318"/>
      <c r="H2376" s="319"/>
    </row>
    <row r="2377" spans="1:8" s="58" customFormat="1" ht="29.25" customHeight="1">
      <c r="A2377" s="3"/>
      <c r="B2377" s="20" t="s">
        <v>3117</v>
      </c>
      <c r="C2377" s="20" t="s">
        <v>3118</v>
      </c>
      <c r="D2377" s="180"/>
      <c r="E2377" s="180"/>
      <c r="F2377" s="159"/>
      <c r="G2377" s="318"/>
      <c r="H2377" s="319"/>
    </row>
    <row r="2378" spans="1:8" s="58" customFormat="1" ht="48">
      <c r="A2378" s="3" t="s">
        <v>3119</v>
      </c>
      <c r="B2378" s="20" t="s">
        <v>3097</v>
      </c>
      <c r="C2378" s="20" t="s">
        <v>3120</v>
      </c>
      <c r="D2378" s="180" t="s">
        <v>3072</v>
      </c>
      <c r="E2378" s="180" t="s">
        <v>3073</v>
      </c>
      <c r="F2378" s="159"/>
      <c r="G2378" s="318" t="s">
        <v>3121</v>
      </c>
      <c r="H2378" s="319">
        <v>2007.5</v>
      </c>
    </row>
    <row r="2379" spans="1:8" s="58" customFormat="1" ht="12">
      <c r="A2379" s="3"/>
      <c r="B2379" s="20" t="s">
        <v>3070</v>
      </c>
      <c r="C2379" s="20"/>
      <c r="D2379" s="180"/>
      <c r="E2379" s="180"/>
      <c r="F2379" s="159"/>
      <c r="G2379" s="318"/>
      <c r="H2379" s="319"/>
    </row>
    <row r="2380" spans="1:8" s="58" customFormat="1" ht="12">
      <c r="A2380" s="3"/>
      <c r="B2380" s="20" t="s">
        <v>3087</v>
      </c>
      <c r="C2380" s="20"/>
      <c r="D2380" s="180"/>
      <c r="E2380" s="180"/>
      <c r="F2380" s="159"/>
      <c r="G2380" s="318"/>
      <c r="H2380" s="319"/>
    </row>
    <row r="2381" spans="1:8" s="58" customFormat="1" ht="29.25" customHeight="1">
      <c r="A2381" s="3"/>
      <c r="B2381" s="20" t="s">
        <v>3096</v>
      </c>
      <c r="C2381" s="20"/>
      <c r="D2381" s="180"/>
      <c r="E2381" s="180"/>
      <c r="F2381" s="159"/>
      <c r="G2381" s="318"/>
      <c r="H2381" s="319"/>
    </row>
    <row r="2382" spans="1:8" s="58" customFormat="1" ht="48">
      <c r="A2382" s="3" t="s">
        <v>3122</v>
      </c>
      <c r="B2382" s="20" t="s">
        <v>3075</v>
      </c>
      <c r="C2382" s="20" t="s">
        <v>3120</v>
      </c>
      <c r="D2382" s="180" t="s">
        <v>3072</v>
      </c>
      <c r="E2382" s="180" t="s">
        <v>3073</v>
      </c>
      <c r="F2382" s="159"/>
      <c r="G2382" s="318" t="s">
        <v>3123</v>
      </c>
      <c r="H2382" s="319">
        <v>2007.5</v>
      </c>
    </row>
    <row r="2383" spans="1:8" s="58" customFormat="1" ht="12">
      <c r="A2383" s="3"/>
      <c r="B2383" s="20" t="s">
        <v>3070</v>
      </c>
      <c r="C2383" s="20"/>
      <c r="D2383" s="180"/>
      <c r="E2383" s="180"/>
      <c r="F2383" s="159"/>
      <c r="G2383" s="318"/>
      <c r="H2383" s="319"/>
    </row>
    <row r="2384" spans="1:8" s="58" customFormat="1" ht="36">
      <c r="A2384" s="3"/>
      <c r="B2384" s="20" t="s">
        <v>3124</v>
      </c>
      <c r="C2384" s="20" t="s">
        <v>3125</v>
      </c>
      <c r="D2384" s="180"/>
      <c r="E2384" s="180"/>
      <c r="F2384" s="159"/>
      <c r="G2384" s="318"/>
      <c r="H2384" s="319"/>
    </row>
    <row r="2385" spans="1:8" s="58" customFormat="1" ht="12">
      <c r="A2385" s="3"/>
      <c r="B2385" s="20" t="s">
        <v>3126</v>
      </c>
      <c r="C2385" s="20" t="s">
        <v>3127</v>
      </c>
      <c r="D2385" s="180"/>
      <c r="E2385" s="180"/>
      <c r="F2385" s="159"/>
      <c r="G2385" s="318"/>
      <c r="H2385" s="319"/>
    </row>
    <row r="2386" spans="1:8" s="58" customFormat="1" ht="30" customHeight="1">
      <c r="A2386" s="3"/>
      <c r="B2386" s="20" t="s">
        <v>3128</v>
      </c>
      <c r="C2386" s="20" t="s">
        <v>3129</v>
      </c>
      <c r="D2386" s="180"/>
      <c r="E2386" s="180"/>
      <c r="F2386" s="159"/>
      <c r="G2386" s="318"/>
      <c r="H2386" s="319"/>
    </row>
    <row r="2387" spans="1:8" s="58" customFormat="1" ht="48">
      <c r="A2387" s="3" t="s">
        <v>3130</v>
      </c>
      <c r="B2387" s="20" t="s">
        <v>3131</v>
      </c>
      <c r="C2387" s="20" t="s">
        <v>3120</v>
      </c>
      <c r="D2387" s="180" t="s">
        <v>3072</v>
      </c>
      <c r="E2387" s="180" t="s">
        <v>3073</v>
      </c>
      <c r="F2387" s="159"/>
      <c r="G2387" s="318" t="s">
        <v>3132</v>
      </c>
      <c r="H2387" s="319">
        <v>2007.5</v>
      </c>
    </row>
    <row r="2388" spans="1:8" s="58" customFormat="1" ht="12">
      <c r="A2388" s="3"/>
      <c r="B2388" s="20" t="s">
        <v>3133</v>
      </c>
      <c r="C2388" s="20"/>
      <c r="D2388" s="180"/>
      <c r="E2388" s="180"/>
      <c r="F2388" s="159"/>
      <c r="G2388" s="318"/>
      <c r="H2388" s="319"/>
    </row>
    <row r="2389" spans="1:8" s="58" customFormat="1" ht="36" customHeight="1">
      <c r="A2389" s="3"/>
      <c r="B2389" s="20" t="s">
        <v>3070</v>
      </c>
      <c r="C2389" s="20"/>
      <c r="D2389" s="180"/>
      <c r="E2389" s="180"/>
      <c r="F2389" s="159"/>
      <c r="G2389" s="318"/>
      <c r="H2389" s="319"/>
    </row>
    <row r="2390" spans="1:8" s="58" customFormat="1" ht="28.5" customHeight="1">
      <c r="A2390" s="3" t="s">
        <v>3134</v>
      </c>
      <c r="B2390" s="20" t="s">
        <v>3076</v>
      </c>
      <c r="C2390" s="20" t="s">
        <v>3077</v>
      </c>
      <c r="D2390" s="180" t="s">
        <v>3072</v>
      </c>
      <c r="E2390" s="180" t="s">
        <v>3073</v>
      </c>
      <c r="F2390" s="159"/>
      <c r="G2390" s="318" t="s">
        <v>3135</v>
      </c>
      <c r="H2390" s="319">
        <v>2007.5</v>
      </c>
    </row>
    <row r="2391" spans="1:8" s="58" customFormat="1" ht="12">
      <c r="A2391" s="3"/>
      <c r="B2391" s="20" t="s">
        <v>3079</v>
      </c>
      <c r="C2391" s="20"/>
      <c r="D2391" s="180"/>
      <c r="E2391" s="180"/>
      <c r="F2391" s="159"/>
      <c r="G2391" s="318"/>
      <c r="H2391" s="319"/>
    </row>
    <row r="2392" spans="1:8" s="58" customFormat="1" ht="12">
      <c r="A2392" s="3"/>
      <c r="B2392" s="20" t="s">
        <v>3078</v>
      </c>
      <c r="C2392" s="20"/>
      <c r="D2392" s="180"/>
      <c r="E2392" s="180"/>
      <c r="F2392" s="159"/>
      <c r="G2392" s="318"/>
      <c r="H2392" s="319"/>
    </row>
    <row r="2393" spans="1:8" s="58" customFormat="1" ht="36">
      <c r="A2393" s="3"/>
      <c r="B2393" s="20" t="s">
        <v>3070</v>
      </c>
      <c r="C2393" s="20" t="s">
        <v>3136</v>
      </c>
      <c r="D2393" s="180"/>
      <c r="E2393" s="180"/>
      <c r="F2393" s="159"/>
      <c r="G2393" s="318"/>
      <c r="H2393" s="319"/>
    </row>
    <row r="2394" spans="1:8" s="58" customFormat="1" ht="12">
      <c r="A2394" s="3"/>
      <c r="B2394" s="20" t="s">
        <v>3075</v>
      </c>
      <c r="C2394" s="20"/>
      <c r="D2394" s="180"/>
      <c r="E2394" s="180"/>
      <c r="F2394" s="159"/>
      <c r="G2394" s="318"/>
      <c r="H2394" s="319"/>
    </row>
    <row r="2395" spans="1:8" s="58" customFormat="1" ht="34.5" customHeight="1">
      <c r="A2395" s="3"/>
      <c r="B2395" s="20" t="s">
        <v>3137</v>
      </c>
      <c r="C2395" s="20" t="s">
        <v>3138</v>
      </c>
      <c r="D2395" s="180"/>
      <c r="E2395" s="180"/>
      <c r="F2395" s="159"/>
      <c r="G2395" s="318"/>
      <c r="H2395" s="319"/>
    </row>
    <row r="2396" spans="1:8" s="58" customFormat="1" ht="24">
      <c r="A2396" s="3" t="s">
        <v>3139</v>
      </c>
      <c r="B2396" s="20" t="s">
        <v>3140</v>
      </c>
      <c r="C2396" s="20" t="s">
        <v>3114</v>
      </c>
      <c r="D2396" s="180" t="s">
        <v>3072</v>
      </c>
      <c r="E2396" s="180" t="s">
        <v>3073</v>
      </c>
      <c r="F2396" s="159"/>
      <c r="G2396" s="318" t="s">
        <v>3141</v>
      </c>
      <c r="H2396" s="319">
        <v>2007.5</v>
      </c>
    </row>
    <row r="2397" spans="1:8" s="58" customFormat="1" ht="12">
      <c r="A2397" s="3"/>
      <c r="B2397" s="20" t="s">
        <v>3070</v>
      </c>
      <c r="C2397" s="20"/>
      <c r="D2397" s="180"/>
      <c r="E2397" s="180"/>
      <c r="F2397" s="159"/>
      <c r="G2397" s="318"/>
      <c r="H2397" s="319"/>
    </row>
    <row r="2398" spans="1:8" s="58" customFormat="1" ht="12">
      <c r="A2398" s="3"/>
      <c r="B2398" s="20" t="s">
        <v>3075</v>
      </c>
      <c r="C2398" s="20"/>
      <c r="D2398" s="180"/>
      <c r="E2398" s="180"/>
      <c r="F2398" s="159"/>
      <c r="G2398" s="318"/>
      <c r="H2398" s="319"/>
    </row>
    <row r="2399" spans="1:8" s="58" customFormat="1" ht="24">
      <c r="A2399" s="3"/>
      <c r="B2399" s="20" t="s">
        <v>3142</v>
      </c>
      <c r="C2399" s="20" t="s">
        <v>3143</v>
      </c>
      <c r="D2399" s="180"/>
      <c r="E2399" s="180"/>
      <c r="F2399" s="159"/>
      <c r="G2399" s="318"/>
      <c r="H2399" s="319"/>
    </row>
    <row r="2400" spans="1:8" s="58" customFormat="1" ht="36">
      <c r="A2400" s="3"/>
      <c r="B2400" s="20" t="s">
        <v>3144</v>
      </c>
      <c r="C2400" s="20" t="s">
        <v>3145</v>
      </c>
      <c r="D2400" s="180"/>
      <c r="E2400" s="180"/>
      <c r="F2400" s="159"/>
      <c r="G2400" s="318"/>
      <c r="H2400" s="319"/>
    </row>
    <row r="2401" spans="1:8" s="58" customFormat="1" ht="12">
      <c r="A2401" s="3"/>
      <c r="B2401" s="20" t="s">
        <v>3146</v>
      </c>
      <c r="C2401" s="20"/>
      <c r="D2401" s="180"/>
      <c r="E2401" s="180"/>
      <c r="F2401" s="159"/>
      <c r="G2401" s="318"/>
      <c r="H2401" s="319"/>
    </row>
    <row r="2402" spans="1:8" s="58" customFormat="1" ht="12">
      <c r="A2402" s="3"/>
      <c r="B2402" s="20" t="s">
        <v>3147</v>
      </c>
      <c r="C2402" s="20" t="s">
        <v>3148</v>
      </c>
      <c r="D2402" s="180"/>
      <c r="E2402" s="180"/>
      <c r="F2402" s="159"/>
      <c r="G2402" s="318"/>
      <c r="H2402" s="319"/>
    </row>
    <row r="2403" spans="1:8" s="58" customFormat="1" ht="31.5" customHeight="1">
      <c r="A2403" s="3"/>
      <c r="B2403" s="20" t="s">
        <v>3149</v>
      </c>
      <c r="C2403" s="20"/>
      <c r="D2403" s="180"/>
      <c r="E2403" s="180"/>
      <c r="F2403" s="159"/>
      <c r="G2403" s="318"/>
      <c r="H2403" s="319"/>
    </row>
    <row r="2404" spans="1:8" s="58" customFormat="1" ht="48">
      <c r="A2404" s="3" t="s">
        <v>3150</v>
      </c>
      <c r="B2404" s="20" t="s">
        <v>3096</v>
      </c>
      <c r="C2404" s="20" t="s">
        <v>3120</v>
      </c>
      <c r="D2404" s="180" t="s">
        <v>3072</v>
      </c>
      <c r="E2404" s="180" t="s">
        <v>3073</v>
      </c>
      <c r="F2404" s="159"/>
      <c r="G2404" s="318" t="s">
        <v>3151</v>
      </c>
      <c r="H2404" s="319">
        <v>2007.5</v>
      </c>
    </row>
    <row r="2405" spans="1:8" s="58" customFormat="1" ht="12">
      <c r="A2405" s="3"/>
      <c r="B2405" s="20" t="s">
        <v>3087</v>
      </c>
      <c r="C2405" s="20"/>
      <c r="D2405" s="180"/>
      <c r="E2405" s="180"/>
      <c r="F2405" s="159"/>
      <c r="G2405" s="318"/>
      <c r="H2405" s="319"/>
    </row>
    <row r="2406" spans="1:8" s="58" customFormat="1" ht="12">
      <c r="A2406" s="3"/>
      <c r="B2406" s="20" t="s">
        <v>3070</v>
      </c>
      <c r="C2406" s="20"/>
      <c r="D2406" s="180"/>
      <c r="E2406" s="180"/>
      <c r="F2406" s="159"/>
      <c r="G2406" s="318"/>
      <c r="H2406" s="319"/>
    </row>
    <row r="2407" spans="1:8" s="58" customFormat="1" ht="32.25" customHeight="1">
      <c r="A2407" s="3"/>
      <c r="B2407" s="20" t="s">
        <v>3097</v>
      </c>
      <c r="C2407" s="20"/>
      <c r="D2407" s="180"/>
      <c r="E2407" s="180"/>
      <c r="F2407" s="159"/>
      <c r="G2407" s="318"/>
      <c r="H2407" s="319"/>
    </row>
    <row r="2408" spans="1:8" s="58" customFormat="1" ht="48">
      <c r="A2408" s="3" t="s">
        <v>3152</v>
      </c>
      <c r="B2408" s="20" t="s">
        <v>3070</v>
      </c>
      <c r="C2408" s="20" t="s">
        <v>3120</v>
      </c>
      <c r="D2408" s="180" t="s">
        <v>3072</v>
      </c>
      <c r="E2408" s="180" t="s">
        <v>3073</v>
      </c>
      <c r="F2408" s="159"/>
      <c r="G2408" s="318" t="s">
        <v>3153</v>
      </c>
      <c r="H2408" s="319">
        <v>2007.5</v>
      </c>
    </row>
    <row r="2409" spans="1:8" s="58" customFormat="1" ht="12">
      <c r="A2409" s="3"/>
      <c r="B2409" s="20" t="s">
        <v>3154</v>
      </c>
      <c r="C2409" s="20"/>
      <c r="D2409" s="180"/>
      <c r="E2409" s="180"/>
      <c r="F2409" s="159"/>
      <c r="G2409" s="318"/>
      <c r="H2409" s="319"/>
    </row>
    <row r="2410" spans="1:8" s="58" customFormat="1" ht="12">
      <c r="A2410" s="3"/>
      <c r="B2410" s="20" t="s">
        <v>3075</v>
      </c>
      <c r="C2410" s="20"/>
      <c r="D2410" s="180"/>
      <c r="E2410" s="180"/>
      <c r="F2410" s="159"/>
      <c r="G2410" s="318"/>
      <c r="H2410" s="319"/>
    </row>
    <row r="2411" spans="1:8" s="58" customFormat="1" ht="12">
      <c r="A2411" s="3"/>
      <c r="B2411" s="20" t="s">
        <v>3155</v>
      </c>
      <c r="C2411" s="20" t="s">
        <v>3148</v>
      </c>
      <c r="D2411" s="180"/>
      <c r="E2411" s="180"/>
      <c r="F2411" s="159"/>
      <c r="G2411" s="318"/>
      <c r="H2411" s="319"/>
    </row>
    <row r="2412" spans="1:8" s="58" customFormat="1" ht="12">
      <c r="A2412" s="3"/>
      <c r="B2412" s="20" t="s">
        <v>3147</v>
      </c>
      <c r="C2412" s="20"/>
      <c r="D2412" s="180"/>
      <c r="E2412" s="180"/>
      <c r="F2412" s="159"/>
      <c r="G2412" s="318"/>
      <c r="H2412" s="319"/>
    </row>
    <row r="2413" spans="1:8" s="58" customFormat="1" ht="33" customHeight="1">
      <c r="A2413" s="3"/>
      <c r="B2413" s="20" t="s">
        <v>3156</v>
      </c>
      <c r="C2413" s="20"/>
      <c r="D2413" s="180"/>
      <c r="E2413" s="180"/>
      <c r="F2413" s="159"/>
      <c r="G2413" s="318"/>
      <c r="H2413" s="319"/>
    </row>
    <row r="2414" spans="1:8" s="58" customFormat="1" ht="83.25" customHeight="1">
      <c r="A2414" s="3" t="s">
        <v>3157</v>
      </c>
      <c r="B2414" s="20" t="s">
        <v>3133</v>
      </c>
      <c r="C2414" s="20" t="s">
        <v>2251</v>
      </c>
      <c r="D2414" s="180" t="s">
        <v>3072</v>
      </c>
      <c r="E2414" s="180" t="s">
        <v>3073</v>
      </c>
      <c r="F2414" s="159"/>
      <c r="G2414" s="318" t="s">
        <v>3158</v>
      </c>
      <c r="H2414" s="319">
        <v>2007.5</v>
      </c>
    </row>
    <row r="2415" spans="1:8" s="58" customFormat="1" ht="12">
      <c r="A2415" s="3"/>
      <c r="B2415" s="20" t="s">
        <v>3070</v>
      </c>
      <c r="C2415" s="20"/>
      <c r="D2415" s="180"/>
      <c r="E2415" s="180"/>
      <c r="F2415" s="159"/>
      <c r="G2415" s="466"/>
      <c r="H2415" s="181"/>
    </row>
    <row r="2416" spans="1:8" s="58" customFormat="1" ht="29.25" customHeight="1">
      <c r="A2416" s="3"/>
      <c r="B2416" s="20" t="s">
        <v>3159</v>
      </c>
      <c r="C2416" s="20"/>
      <c r="D2416" s="180"/>
      <c r="E2416" s="180"/>
      <c r="F2416" s="159"/>
      <c r="G2416" s="466"/>
      <c r="H2416" s="181"/>
    </row>
    <row r="2417" spans="1:8" s="58" customFormat="1" ht="48">
      <c r="A2417" s="37" t="s">
        <v>3160</v>
      </c>
      <c r="B2417" s="24" t="s">
        <v>3133</v>
      </c>
      <c r="C2417" s="24" t="s">
        <v>3120</v>
      </c>
      <c r="D2417" s="162" t="s">
        <v>3161</v>
      </c>
      <c r="E2417" s="162" t="s">
        <v>3162</v>
      </c>
      <c r="F2417" s="163" t="s">
        <v>3163</v>
      </c>
      <c r="G2417" s="163" t="s">
        <v>3164</v>
      </c>
      <c r="H2417" s="65" t="s">
        <v>3165</v>
      </c>
    </row>
    <row r="2418" spans="1:8" s="58" customFormat="1" ht="12">
      <c r="A2418" s="37"/>
      <c r="B2418" s="24" t="s">
        <v>3131</v>
      </c>
      <c r="C2418" s="24"/>
      <c r="D2418" s="162"/>
      <c r="E2418" s="162"/>
      <c r="F2418" s="163"/>
      <c r="G2418" s="163"/>
      <c r="H2418" s="65"/>
    </row>
    <row r="2419" spans="1:8" s="58" customFormat="1" ht="31.5" customHeight="1">
      <c r="A2419" s="37"/>
      <c r="B2419" s="24" t="s">
        <v>3070</v>
      </c>
      <c r="C2419" s="24"/>
      <c r="D2419" s="162"/>
      <c r="E2419" s="162"/>
      <c r="F2419" s="163"/>
      <c r="G2419" s="163"/>
      <c r="H2419" s="65"/>
    </row>
    <row r="2420" spans="1:8" s="58" customFormat="1" ht="73.5" customHeight="1">
      <c r="A2420" s="37" t="s">
        <v>3166</v>
      </c>
      <c r="B2420" s="24" t="s">
        <v>3070</v>
      </c>
      <c r="C2420" s="24" t="s">
        <v>3167</v>
      </c>
      <c r="D2420" s="162" t="s">
        <v>3168</v>
      </c>
      <c r="E2420" s="162" t="s">
        <v>3169</v>
      </c>
      <c r="F2420" s="163" t="s">
        <v>3170</v>
      </c>
      <c r="G2420" s="163" t="s">
        <v>3171</v>
      </c>
      <c r="H2420" s="65" t="s">
        <v>3165</v>
      </c>
    </row>
    <row r="2421" spans="1:8" s="58" customFormat="1" ht="24">
      <c r="A2421" s="37" t="s">
        <v>3172</v>
      </c>
      <c r="B2421" s="24" t="s">
        <v>3173</v>
      </c>
      <c r="C2421" s="24" t="s">
        <v>3174</v>
      </c>
      <c r="D2421" s="162" t="s">
        <v>3175</v>
      </c>
      <c r="E2421" s="162" t="s">
        <v>3176</v>
      </c>
      <c r="F2421" s="163"/>
      <c r="G2421" s="163" t="s">
        <v>3177</v>
      </c>
      <c r="H2421" s="65"/>
    </row>
    <row r="2422" spans="1:8" s="58" customFormat="1" ht="18.75" customHeight="1">
      <c r="A2422" s="37"/>
      <c r="B2422" s="24" t="s">
        <v>3178</v>
      </c>
      <c r="C2422" s="24" t="s">
        <v>3179</v>
      </c>
      <c r="D2422" s="162"/>
      <c r="E2422" s="162"/>
      <c r="F2422" s="163"/>
      <c r="G2422" s="163"/>
      <c r="H2422" s="65"/>
    </row>
    <row r="2423" spans="1:8" s="58" customFormat="1" ht="36">
      <c r="A2423" s="37"/>
      <c r="B2423" s="24" t="s">
        <v>3140</v>
      </c>
      <c r="C2423" s="24" t="s">
        <v>3136</v>
      </c>
      <c r="D2423" s="162"/>
      <c r="E2423" s="162"/>
      <c r="F2423" s="163"/>
      <c r="G2423" s="163"/>
      <c r="H2423" s="65"/>
    </row>
    <row r="2424" spans="1:8" s="58" customFormat="1" ht="24">
      <c r="A2424" s="37"/>
      <c r="B2424" s="24" t="s">
        <v>3180</v>
      </c>
      <c r="C2424" s="24" t="s">
        <v>3181</v>
      </c>
      <c r="D2424" s="162"/>
      <c r="E2424" s="162"/>
      <c r="F2424" s="163"/>
      <c r="G2424" s="163"/>
      <c r="H2424" s="65"/>
    </row>
    <row r="2425" spans="1:8" s="58" customFormat="1" ht="24">
      <c r="A2425" s="37"/>
      <c r="B2425" s="24" t="s">
        <v>3182</v>
      </c>
      <c r="C2425" s="24" t="s">
        <v>3183</v>
      </c>
      <c r="D2425" s="162"/>
      <c r="E2425" s="162"/>
      <c r="F2425" s="163"/>
      <c r="G2425" s="163"/>
      <c r="H2425" s="65"/>
    </row>
    <row r="2426" spans="1:8" s="58" customFormat="1" ht="39" customHeight="1">
      <c r="A2426" s="37"/>
      <c r="B2426" s="24" t="s">
        <v>3184</v>
      </c>
      <c r="C2426" s="20" t="s">
        <v>3185</v>
      </c>
      <c r="D2426" s="162"/>
      <c r="E2426" s="162"/>
      <c r="F2426" s="163"/>
      <c r="G2426" s="163"/>
      <c r="H2426" s="65"/>
    </row>
    <row r="2427" spans="1:8" s="58" customFormat="1" ht="24">
      <c r="A2427" s="37" t="s">
        <v>3186</v>
      </c>
      <c r="B2427" s="24" t="s">
        <v>3144</v>
      </c>
      <c r="C2427" s="24" t="s">
        <v>3187</v>
      </c>
      <c r="D2427" s="162" t="s">
        <v>3175</v>
      </c>
      <c r="E2427" s="162" t="s">
        <v>3176</v>
      </c>
      <c r="F2427" s="163"/>
      <c r="G2427" s="163" t="s">
        <v>3188</v>
      </c>
      <c r="H2427" s="65"/>
    </row>
    <row r="2428" spans="1:8" s="58" customFormat="1" ht="12">
      <c r="A2428" s="37"/>
      <c r="B2428" s="24" t="s">
        <v>3146</v>
      </c>
      <c r="C2428" s="24"/>
      <c r="D2428" s="162"/>
      <c r="E2428" s="162"/>
      <c r="F2428" s="163"/>
      <c r="G2428" s="163"/>
      <c r="H2428" s="65"/>
    </row>
    <row r="2429" spans="1:8" s="58" customFormat="1" ht="12">
      <c r="A2429" s="37"/>
      <c r="B2429" s="24" t="s">
        <v>3189</v>
      </c>
      <c r="C2429" s="24"/>
      <c r="D2429" s="162"/>
      <c r="E2429" s="162"/>
      <c r="F2429" s="163"/>
      <c r="G2429" s="163"/>
      <c r="H2429" s="65"/>
    </row>
    <row r="2430" spans="1:8" s="58" customFormat="1" ht="24">
      <c r="A2430" s="37"/>
      <c r="B2430" s="24" t="s">
        <v>3142</v>
      </c>
      <c r="C2430" s="24" t="s">
        <v>3143</v>
      </c>
      <c r="D2430" s="162"/>
      <c r="E2430" s="162"/>
      <c r="F2430" s="163"/>
      <c r="G2430" s="163"/>
      <c r="H2430" s="65"/>
    </row>
    <row r="2431" spans="1:8" s="58" customFormat="1" ht="36">
      <c r="A2431" s="37"/>
      <c r="B2431" s="24" t="s">
        <v>3070</v>
      </c>
      <c r="C2431" s="24" t="s">
        <v>3071</v>
      </c>
      <c r="D2431" s="162"/>
      <c r="E2431" s="162"/>
      <c r="F2431" s="163"/>
      <c r="G2431" s="163"/>
      <c r="H2431" s="65"/>
    </row>
    <row r="2432" spans="1:8" s="58" customFormat="1" ht="31.5" customHeight="1">
      <c r="A2432" s="37"/>
      <c r="B2432" s="24" t="s">
        <v>3140</v>
      </c>
      <c r="C2432" s="24"/>
      <c r="D2432" s="162"/>
      <c r="E2432" s="162"/>
      <c r="F2432" s="163"/>
      <c r="G2432" s="163"/>
      <c r="H2432" s="65"/>
    </row>
    <row r="2433" spans="1:8" ht="19.5" customHeight="1">
      <c r="A2433" s="549" t="s">
        <v>3190</v>
      </c>
      <c r="B2433" s="467" t="s">
        <v>3191</v>
      </c>
      <c r="C2433" s="550" t="s">
        <v>3192</v>
      </c>
      <c r="D2433" s="548" t="s">
        <v>3193</v>
      </c>
      <c r="E2433" s="548"/>
      <c r="F2433" s="547"/>
      <c r="G2433" s="547" t="s">
        <v>3194</v>
      </c>
      <c r="H2433" s="551">
        <v>2007.8</v>
      </c>
    </row>
    <row r="2434" spans="1:8" ht="17.25" customHeight="1">
      <c r="A2434" s="549"/>
      <c r="B2434" s="467" t="s">
        <v>3195</v>
      </c>
      <c r="C2434" s="550"/>
      <c r="D2434" s="548"/>
      <c r="E2434" s="548"/>
      <c r="F2434" s="547"/>
      <c r="G2434" s="547"/>
      <c r="H2434" s="551"/>
    </row>
    <row r="2435" spans="1:8" ht="30.75" customHeight="1">
      <c r="A2435" s="549"/>
      <c r="B2435" s="467" t="s">
        <v>3196</v>
      </c>
      <c r="C2435" s="550"/>
      <c r="D2435" s="548"/>
      <c r="E2435" s="548"/>
      <c r="F2435" s="547"/>
      <c r="G2435" s="547"/>
      <c r="H2435" s="551"/>
    </row>
    <row r="2436" spans="1:8" ht="30" customHeight="1">
      <c r="A2436" s="549"/>
      <c r="B2436" s="467" t="s">
        <v>3197</v>
      </c>
      <c r="C2436" s="550"/>
      <c r="D2436" s="548"/>
      <c r="E2436" s="548"/>
      <c r="F2436" s="547"/>
      <c r="G2436" s="547"/>
      <c r="H2436" s="551"/>
    </row>
    <row r="2437" spans="1:8" ht="31.5" customHeight="1">
      <c r="A2437" s="549" t="s">
        <v>3198</v>
      </c>
      <c r="B2437" s="467" t="s">
        <v>3199</v>
      </c>
      <c r="C2437" s="550" t="s">
        <v>3192</v>
      </c>
      <c r="D2437" s="548" t="s">
        <v>3193</v>
      </c>
      <c r="E2437" s="548"/>
      <c r="F2437" s="547"/>
      <c r="G2437" s="547" t="s">
        <v>3200</v>
      </c>
      <c r="H2437" s="551">
        <v>2007.8</v>
      </c>
    </row>
    <row r="2438" spans="1:8" ht="13.5" customHeight="1">
      <c r="A2438" s="549"/>
      <c r="B2438" s="467" t="s">
        <v>3201</v>
      </c>
      <c r="C2438" s="550"/>
      <c r="D2438" s="548"/>
      <c r="E2438" s="548"/>
      <c r="F2438" s="547"/>
      <c r="G2438" s="547"/>
      <c r="H2438" s="551"/>
    </row>
    <row r="2439" spans="1:8" ht="12">
      <c r="A2439" s="549"/>
      <c r="B2439" s="467" t="s">
        <v>3202</v>
      </c>
      <c r="C2439" s="550"/>
      <c r="D2439" s="548"/>
      <c r="E2439" s="548"/>
      <c r="F2439" s="547"/>
      <c r="G2439" s="547"/>
      <c r="H2439" s="551"/>
    </row>
    <row r="2440" spans="1:8" ht="33.75" customHeight="1">
      <c r="A2440" s="549"/>
      <c r="B2440" s="467" t="s">
        <v>3195</v>
      </c>
      <c r="C2440" s="550"/>
      <c r="D2440" s="548"/>
      <c r="E2440" s="548"/>
      <c r="F2440" s="547"/>
      <c r="G2440" s="547"/>
      <c r="H2440" s="551"/>
    </row>
    <row r="2441" spans="1:8" ht="14.25" customHeight="1">
      <c r="A2441" s="549" t="s">
        <v>3203</v>
      </c>
      <c r="B2441" s="467" t="s">
        <v>3204</v>
      </c>
      <c r="C2441" s="550" t="s">
        <v>3192</v>
      </c>
      <c r="D2441" s="548" t="s">
        <v>3193</v>
      </c>
      <c r="E2441" s="548"/>
      <c r="F2441" s="547"/>
      <c r="G2441" s="547" t="s">
        <v>3205</v>
      </c>
      <c r="H2441" s="551">
        <v>2007.8</v>
      </c>
    </row>
    <row r="2442" spans="1:8" ht="64.5" customHeight="1">
      <c r="A2442" s="549"/>
      <c r="B2442" s="467" t="s">
        <v>3206</v>
      </c>
      <c r="C2442" s="550"/>
      <c r="D2442" s="548"/>
      <c r="E2442" s="548"/>
      <c r="F2442" s="547"/>
      <c r="G2442" s="547"/>
      <c r="H2442" s="551"/>
    </row>
    <row r="2443" spans="1:8" ht="18" customHeight="1">
      <c r="A2443" s="549"/>
      <c r="B2443" s="467" t="s">
        <v>3207</v>
      </c>
      <c r="C2443" s="550" t="s">
        <v>3208</v>
      </c>
      <c r="D2443" s="548"/>
      <c r="E2443" s="548"/>
      <c r="F2443" s="547"/>
      <c r="G2443" s="547"/>
      <c r="H2443" s="551"/>
    </row>
    <row r="2444" spans="1:8" ht="89.25" customHeight="1">
      <c r="A2444" s="549"/>
      <c r="B2444" s="467" t="s">
        <v>3209</v>
      </c>
      <c r="C2444" s="550"/>
      <c r="D2444" s="548"/>
      <c r="E2444" s="548"/>
      <c r="F2444" s="547"/>
      <c r="G2444" s="547"/>
      <c r="H2444" s="551"/>
    </row>
    <row r="2445" spans="1:8" ht="85.5" customHeight="1">
      <c r="A2445" s="549"/>
      <c r="B2445" s="467" t="s">
        <v>3210</v>
      </c>
      <c r="C2445" s="161" t="s">
        <v>3211</v>
      </c>
      <c r="D2445" s="548"/>
      <c r="E2445" s="548"/>
      <c r="F2445" s="547"/>
      <c r="G2445" s="547"/>
      <c r="H2445" s="551"/>
    </row>
    <row r="2446" spans="1:8" s="58" customFormat="1" ht="42.75" customHeight="1">
      <c r="A2446" s="546" t="s">
        <v>3212</v>
      </c>
      <c r="B2446" s="320" t="s">
        <v>3550</v>
      </c>
      <c r="C2446" s="162" t="s">
        <v>3071</v>
      </c>
      <c r="D2446" s="183" t="s">
        <v>3213</v>
      </c>
      <c r="E2446" s="183" t="s">
        <v>1135</v>
      </c>
      <c r="F2446" s="245" t="s">
        <v>2401</v>
      </c>
      <c r="G2446" s="245" t="s">
        <v>2400</v>
      </c>
      <c r="H2446" s="246">
        <v>2007.9</v>
      </c>
    </row>
    <row r="2447" spans="1:8" s="58" customFormat="1" ht="51.75" customHeight="1">
      <c r="A2447" s="546"/>
      <c r="B2447" s="320" t="s">
        <v>3214</v>
      </c>
      <c r="C2447" s="321" t="s">
        <v>3215</v>
      </c>
      <c r="D2447" s="183"/>
      <c r="E2447" s="183"/>
      <c r="F2447" s="245"/>
      <c r="G2447" s="245"/>
      <c r="H2447" s="246"/>
    </row>
    <row r="2448" spans="1:8" s="58" customFormat="1" ht="58.5" customHeight="1">
      <c r="A2448" s="546"/>
      <c r="B2448" s="320" t="s">
        <v>3551</v>
      </c>
      <c r="C2448" s="162" t="s">
        <v>3071</v>
      </c>
      <c r="D2448" s="183"/>
      <c r="E2448" s="183"/>
      <c r="F2448" s="245"/>
      <c r="G2448" s="245"/>
      <c r="H2448" s="246"/>
    </row>
    <row r="2449" spans="1:8" s="58" customFormat="1" ht="12">
      <c r="A2449" s="339" t="s">
        <v>3216</v>
      </c>
      <c r="B2449" s="320" t="s">
        <v>3552</v>
      </c>
      <c r="C2449" s="183" t="s">
        <v>3071</v>
      </c>
      <c r="D2449" s="183" t="s">
        <v>3213</v>
      </c>
      <c r="E2449" s="183" t="s">
        <v>3000</v>
      </c>
      <c r="F2449" s="245" t="s">
        <v>2402</v>
      </c>
      <c r="G2449" s="245" t="s">
        <v>2399</v>
      </c>
      <c r="H2449" s="246">
        <v>2007.12</v>
      </c>
    </row>
    <row r="2450" spans="1:8" s="58" customFormat="1" ht="12">
      <c r="A2450" s="339"/>
      <c r="B2450" s="320" t="s">
        <v>3553</v>
      </c>
      <c r="C2450" s="184"/>
      <c r="D2450" s="183"/>
      <c r="E2450" s="183"/>
      <c r="F2450" s="245"/>
      <c r="G2450" s="245"/>
      <c r="H2450" s="246"/>
    </row>
    <row r="2451" spans="1:8" s="58" customFormat="1" ht="28.5" customHeight="1">
      <c r="A2451" s="247"/>
      <c r="B2451" s="322" t="s">
        <v>3217</v>
      </c>
      <c r="C2451" s="185"/>
      <c r="D2451" s="543"/>
      <c r="E2451" s="543"/>
      <c r="F2451" s="544"/>
      <c r="G2451" s="544"/>
      <c r="H2451" s="545"/>
    </row>
    <row r="2452" spans="1:8" s="58" customFormat="1" ht="12">
      <c r="A2452" s="40"/>
      <c r="B2452" s="40"/>
      <c r="C2452" s="40"/>
      <c r="D2452" s="206"/>
      <c r="E2452" s="206"/>
      <c r="F2452" s="219"/>
      <c r="G2452" s="382"/>
      <c r="H2452" s="206"/>
    </row>
    <row r="2453" spans="2:7" ht="12">
      <c r="B2453" s="3"/>
      <c r="C2453" s="3"/>
      <c r="D2453" s="1"/>
      <c r="E2453" s="1"/>
      <c r="F2453" s="4"/>
      <c r="G2453" s="4"/>
    </row>
    <row r="2454" spans="1:8" s="58" customFormat="1" ht="12" thickBot="1">
      <c r="A2454" s="37" t="str">
        <f>A2309&amp;"水害研究室 "</f>
        <v>危機管理技術研究センター 水害研究室 </v>
      </c>
      <c r="B2454" s="37"/>
      <c r="C2454" s="37"/>
      <c r="D2454" s="65"/>
      <c r="E2454" s="65"/>
      <c r="F2454" s="177"/>
      <c r="G2454" s="379"/>
      <c r="H2454" s="65"/>
    </row>
    <row r="2455" spans="1:8" s="58" customFormat="1" ht="12" thickTop="1">
      <c r="A2455" s="199" t="s">
        <v>3060</v>
      </c>
      <c r="B2455" s="200" t="s">
        <v>3061</v>
      </c>
      <c r="C2455" s="200" t="s">
        <v>3067</v>
      </c>
      <c r="D2455" s="200" t="s">
        <v>3062</v>
      </c>
      <c r="E2455" s="200" t="s">
        <v>3063</v>
      </c>
      <c r="F2455" s="200" t="s">
        <v>3064</v>
      </c>
      <c r="G2455" s="201" t="s">
        <v>3065</v>
      </c>
      <c r="H2455" s="207" t="s">
        <v>3066</v>
      </c>
    </row>
    <row r="2456" spans="1:8" s="58" customFormat="1" ht="36">
      <c r="A2456" s="323" t="s">
        <v>3225</v>
      </c>
      <c r="B2456" s="324" t="s">
        <v>3226</v>
      </c>
      <c r="C2456" s="324" t="s">
        <v>3227</v>
      </c>
      <c r="D2456" s="324" t="s">
        <v>3228</v>
      </c>
      <c r="E2456" s="324" t="s">
        <v>3229</v>
      </c>
      <c r="F2456" s="325" t="s">
        <v>1136</v>
      </c>
      <c r="G2456" s="325" t="s">
        <v>3230</v>
      </c>
      <c r="H2456" s="323">
        <v>2007.5</v>
      </c>
    </row>
    <row r="2457" spans="1:8" s="58" customFormat="1" ht="36">
      <c r="A2457" s="37" t="s">
        <v>3231</v>
      </c>
      <c r="B2457" s="24" t="s">
        <v>3232</v>
      </c>
      <c r="C2457" s="24" t="s">
        <v>3227</v>
      </c>
      <c r="D2457" s="180" t="s">
        <v>3233</v>
      </c>
      <c r="E2457" s="162" t="s">
        <v>3234</v>
      </c>
      <c r="F2457" s="163"/>
      <c r="G2457" s="163"/>
      <c r="H2457" s="65">
        <v>2007.6</v>
      </c>
    </row>
    <row r="2458" spans="1:8" s="58" customFormat="1" ht="25.5" customHeight="1">
      <c r="A2458" s="326"/>
      <c r="B2458" s="18" t="s">
        <v>3235</v>
      </c>
      <c r="C2458" s="18"/>
      <c r="D2458" s="324"/>
      <c r="E2458" s="363"/>
      <c r="F2458" s="325"/>
      <c r="G2458" s="432"/>
      <c r="H2458" s="327"/>
    </row>
    <row r="2459" spans="1:8" ht="36">
      <c r="A2459" s="328" t="s">
        <v>3236</v>
      </c>
      <c r="B2459" s="19" t="s">
        <v>3237</v>
      </c>
      <c r="C2459" s="19" t="s">
        <v>3238</v>
      </c>
      <c r="D2459" s="356" t="s">
        <v>3239</v>
      </c>
      <c r="E2459" s="356" t="s">
        <v>3234</v>
      </c>
      <c r="F2459" s="433"/>
      <c r="G2459" s="433"/>
      <c r="H2459" s="329">
        <v>2007.9</v>
      </c>
    </row>
    <row r="2460" spans="2:7" ht="24">
      <c r="B2460" s="20" t="s">
        <v>3240</v>
      </c>
      <c r="C2460" s="20" t="s">
        <v>3241</v>
      </c>
      <c r="D2460" s="180"/>
      <c r="E2460" s="180"/>
      <c r="F2460" s="159"/>
      <c r="G2460" s="159"/>
    </row>
    <row r="2461" spans="2:7" ht="36">
      <c r="B2461" s="20" t="s">
        <v>3232</v>
      </c>
      <c r="C2461" s="20" t="s">
        <v>3227</v>
      </c>
      <c r="D2461" s="180"/>
      <c r="E2461" s="180"/>
      <c r="F2461" s="159"/>
      <c r="G2461" s="159"/>
    </row>
    <row r="2462" spans="1:8" ht="42.75" customHeight="1">
      <c r="A2462" s="311"/>
      <c r="B2462" s="22" t="s">
        <v>3242</v>
      </c>
      <c r="C2462" s="22" t="s">
        <v>3243</v>
      </c>
      <c r="D2462" s="357"/>
      <c r="E2462" s="357"/>
      <c r="F2462" s="434"/>
      <c r="G2462" s="434"/>
      <c r="H2462" s="330"/>
    </row>
    <row r="2463" spans="1:8" s="58" customFormat="1" ht="54.75" customHeight="1">
      <c r="A2463" s="34" t="s">
        <v>3244</v>
      </c>
      <c r="B2463" s="23" t="s">
        <v>3245</v>
      </c>
      <c r="C2463" s="23" t="s">
        <v>3554</v>
      </c>
      <c r="D2463" s="355" t="s">
        <v>3246</v>
      </c>
      <c r="E2463" s="355" t="s">
        <v>3247</v>
      </c>
      <c r="F2463" s="431" t="s">
        <v>2402</v>
      </c>
      <c r="G2463" s="431" t="s">
        <v>3555</v>
      </c>
      <c r="H2463" s="67">
        <v>2007.12</v>
      </c>
    </row>
    <row r="2464" spans="1:8" s="58" customFormat="1" ht="52.5" customHeight="1">
      <c r="A2464" s="34" t="s">
        <v>3248</v>
      </c>
      <c r="B2464" s="23" t="s">
        <v>3249</v>
      </c>
      <c r="C2464" s="23" t="s">
        <v>3554</v>
      </c>
      <c r="D2464" s="355" t="s">
        <v>3246</v>
      </c>
      <c r="E2464" s="355" t="s">
        <v>3247</v>
      </c>
      <c r="F2464" s="431" t="s">
        <v>2402</v>
      </c>
      <c r="G2464" s="431" t="s">
        <v>3556</v>
      </c>
      <c r="H2464" s="67">
        <v>2007.12</v>
      </c>
    </row>
    <row r="2465" spans="1:8" s="58" customFormat="1" ht="36">
      <c r="A2465" s="37" t="s">
        <v>3250</v>
      </c>
      <c r="B2465" s="24" t="s">
        <v>3245</v>
      </c>
      <c r="C2465" s="24" t="s">
        <v>3554</v>
      </c>
      <c r="D2465" s="162" t="s">
        <v>3246</v>
      </c>
      <c r="E2465" s="162" t="s">
        <v>3247</v>
      </c>
      <c r="F2465" s="163" t="s">
        <v>1137</v>
      </c>
      <c r="G2465" s="163" t="s">
        <v>3557</v>
      </c>
      <c r="H2465" s="65">
        <v>2008.3</v>
      </c>
    </row>
    <row r="2466" spans="1:8" s="58" customFormat="1" ht="12">
      <c r="A2466" s="37"/>
      <c r="B2466" s="24" t="s">
        <v>3251</v>
      </c>
      <c r="C2466" s="24" t="s">
        <v>3252</v>
      </c>
      <c r="D2466" s="162"/>
      <c r="E2466" s="162"/>
      <c r="F2466" s="163"/>
      <c r="G2466" s="163"/>
      <c r="H2466" s="65"/>
    </row>
    <row r="2467" spans="1:8" s="58" customFormat="1" ht="41.25" customHeight="1">
      <c r="A2467" s="37"/>
      <c r="B2467" s="24" t="s">
        <v>3558</v>
      </c>
      <c r="C2467" s="24" t="s">
        <v>3559</v>
      </c>
      <c r="D2467" s="162"/>
      <c r="E2467" s="162"/>
      <c r="F2467" s="163"/>
      <c r="G2467" s="163"/>
      <c r="H2467" s="65"/>
    </row>
    <row r="2468" spans="1:8" s="58" customFormat="1" ht="12">
      <c r="A2468" s="40"/>
      <c r="B2468" s="40"/>
      <c r="C2468" s="40"/>
      <c r="D2468" s="206"/>
      <c r="E2468" s="206"/>
      <c r="F2468" s="219"/>
      <c r="G2468" s="382"/>
      <c r="H2468" s="206"/>
    </row>
    <row r="2469" spans="2:7" ht="12">
      <c r="B2469" s="3"/>
      <c r="C2469" s="3"/>
      <c r="D2469" s="1"/>
      <c r="E2469" s="1"/>
      <c r="F2469" s="4"/>
      <c r="G2469" s="4"/>
    </row>
    <row r="2470" spans="1:8" s="58" customFormat="1" ht="12" thickBot="1">
      <c r="A2470" s="37" t="str">
        <f>A2309&amp;"地震防災研究室 "</f>
        <v>危機管理技術研究センター 地震防災研究室 </v>
      </c>
      <c r="B2470" s="37"/>
      <c r="C2470" s="37"/>
      <c r="D2470" s="65"/>
      <c r="E2470" s="65"/>
      <c r="F2470" s="177"/>
      <c r="G2470" s="379"/>
      <c r="H2470" s="65"/>
    </row>
    <row r="2471" spans="1:8" s="58" customFormat="1" ht="12" thickTop="1">
      <c r="A2471" s="199" t="s">
        <v>3060</v>
      </c>
      <c r="B2471" s="200" t="s">
        <v>3061</v>
      </c>
      <c r="C2471" s="200" t="s">
        <v>3067</v>
      </c>
      <c r="D2471" s="200" t="s">
        <v>3062</v>
      </c>
      <c r="E2471" s="200" t="s">
        <v>3063</v>
      </c>
      <c r="F2471" s="200" t="s">
        <v>3064</v>
      </c>
      <c r="G2471" s="201" t="s">
        <v>3065</v>
      </c>
      <c r="H2471" s="207" t="s">
        <v>3066</v>
      </c>
    </row>
    <row r="2472" spans="1:8" ht="51.75" customHeight="1">
      <c r="A2472" s="251" t="s">
        <v>3253</v>
      </c>
      <c r="B2472" s="340" t="s">
        <v>3254</v>
      </c>
      <c r="C2472" s="340" t="s">
        <v>3255</v>
      </c>
      <c r="D2472" s="358" t="s">
        <v>3256</v>
      </c>
      <c r="E2472" s="358" t="s">
        <v>3257</v>
      </c>
      <c r="F2472" s="435" t="s">
        <v>1138</v>
      </c>
      <c r="G2472" s="435" t="s">
        <v>3258</v>
      </c>
      <c r="H2472" s="252">
        <v>2007.5</v>
      </c>
    </row>
    <row r="2473" spans="1:8" ht="53.25" customHeight="1">
      <c r="A2473" s="341" t="s">
        <v>3259</v>
      </c>
      <c r="B2473" s="20" t="s">
        <v>3260</v>
      </c>
      <c r="C2473" s="20" t="s">
        <v>3255</v>
      </c>
      <c r="D2473" s="180" t="s">
        <v>3261</v>
      </c>
      <c r="E2473" s="180" t="s">
        <v>3262</v>
      </c>
      <c r="F2473" s="159" t="s">
        <v>3263</v>
      </c>
      <c r="G2473" s="159" t="s">
        <v>3264</v>
      </c>
      <c r="H2473" s="160">
        <v>2007.7</v>
      </c>
    </row>
    <row r="2474" spans="1:8" ht="36">
      <c r="A2474" s="3" t="s">
        <v>3265</v>
      </c>
      <c r="B2474" s="20" t="s">
        <v>3266</v>
      </c>
      <c r="C2474" s="20" t="s">
        <v>3255</v>
      </c>
      <c r="D2474" s="180" t="s">
        <v>3267</v>
      </c>
      <c r="E2474" s="180" t="s">
        <v>3268</v>
      </c>
      <c r="F2474" s="159" t="s">
        <v>3269</v>
      </c>
      <c r="G2474" s="159" t="s">
        <v>3270</v>
      </c>
      <c r="H2474" s="1">
        <v>2007.8</v>
      </c>
    </row>
    <row r="2475" spans="2:7" ht="12">
      <c r="B2475" s="20" t="s">
        <v>3271</v>
      </c>
      <c r="C2475" s="20"/>
      <c r="D2475" s="180"/>
      <c r="E2475" s="180"/>
      <c r="F2475" s="159"/>
      <c r="G2475" s="159"/>
    </row>
    <row r="2476" spans="2:7" ht="26.25" customHeight="1">
      <c r="B2476" s="20" t="s">
        <v>3272</v>
      </c>
      <c r="C2476" s="20"/>
      <c r="D2476" s="180"/>
      <c r="E2476" s="180"/>
      <c r="F2476" s="159"/>
      <c r="G2476" s="159"/>
    </row>
    <row r="2477" spans="1:8" ht="79.5" customHeight="1">
      <c r="A2477" s="341" t="s">
        <v>3273</v>
      </c>
      <c r="B2477" s="20" t="s">
        <v>3274</v>
      </c>
      <c r="C2477" s="20" t="s">
        <v>3255</v>
      </c>
      <c r="D2477" s="180" t="s">
        <v>3275</v>
      </c>
      <c r="E2477" s="180" t="s">
        <v>3268</v>
      </c>
      <c r="F2477" s="159" t="s">
        <v>3269</v>
      </c>
      <c r="G2477" s="159" t="s">
        <v>3276</v>
      </c>
      <c r="H2477" s="160">
        <v>2007.8</v>
      </c>
    </row>
    <row r="2478" spans="1:8" s="58" customFormat="1" ht="67.5" customHeight="1">
      <c r="A2478" s="44" t="s">
        <v>3560</v>
      </c>
      <c r="B2478" s="342" t="s">
        <v>3277</v>
      </c>
      <c r="C2478" s="22" t="s">
        <v>3255</v>
      </c>
      <c r="D2478" s="87" t="s">
        <v>3561</v>
      </c>
      <c r="E2478" s="87" t="s">
        <v>3278</v>
      </c>
      <c r="F2478" s="43"/>
      <c r="G2478" s="43" t="s">
        <v>2398</v>
      </c>
      <c r="H2478" s="330">
        <v>2008.3</v>
      </c>
    </row>
    <row r="2479" spans="1:8" s="58" customFormat="1" ht="12">
      <c r="A2479" s="40"/>
      <c r="B2479" s="40"/>
      <c r="C2479" s="40"/>
      <c r="D2479" s="206"/>
      <c r="E2479" s="206"/>
      <c r="F2479" s="219"/>
      <c r="G2479" s="382"/>
      <c r="H2479" s="206"/>
    </row>
    <row r="2480" spans="1:8" s="584" customFormat="1" ht="24">
      <c r="A2480" s="581" t="s">
        <v>307</v>
      </c>
      <c r="B2480" s="582" t="s">
        <v>308</v>
      </c>
      <c r="C2480" s="582" t="s">
        <v>309</v>
      </c>
      <c r="D2480" s="582" t="s">
        <v>310</v>
      </c>
      <c r="E2480" s="582" t="s">
        <v>3000</v>
      </c>
      <c r="F2480" s="582" t="s">
        <v>311</v>
      </c>
      <c r="G2480" s="582" t="s">
        <v>312</v>
      </c>
      <c r="H2480" s="583">
        <v>2007.4</v>
      </c>
    </row>
    <row r="2481" spans="1:8" s="584" customFormat="1" ht="123.75" customHeight="1">
      <c r="A2481" s="585" t="s">
        <v>313</v>
      </c>
      <c r="B2481" s="586" t="s">
        <v>314</v>
      </c>
      <c r="C2481" s="586" t="s">
        <v>309</v>
      </c>
      <c r="D2481" s="587" t="s">
        <v>315</v>
      </c>
      <c r="E2481" s="587" t="s">
        <v>2723</v>
      </c>
      <c r="F2481" s="582" t="s">
        <v>316</v>
      </c>
      <c r="G2481" s="582" t="s">
        <v>3759</v>
      </c>
      <c r="H2481" s="583">
        <v>2007.6</v>
      </c>
    </row>
    <row r="2482" spans="1:8" s="584" customFormat="1" ht="223.5" customHeight="1">
      <c r="A2482" s="588" t="s">
        <v>317</v>
      </c>
      <c r="B2482" s="589" t="s">
        <v>318</v>
      </c>
      <c r="C2482" s="589" t="s">
        <v>319</v>
      </c>
      <c r="D2482" s="590" t="s">
        <v>320</v>
      </c>
      <c r="E2482" s="590" t="s">
        <v>3000</v>
      </c>
      <c r="F2482" s="590" t="s">
        <v>321</v>
      </c>
      <c r="G2482" s="590" t="s">
        <v>322</v>
      </c>
      <c r="H2482" s="591">
        <v>2007.8</v>
      </c>
    </row>
    <row r="2483" spans="1:8" s="584" customFormat="1" ht="126" customHeight="1">
      <c r="A2483" s="588" t="s">
        <v>323</v>
      </c>
      <c r="B2483" s="589" t="s">
        <v>318</v>
      </c>
      <c r="C2483" s="589" t="s">
        <v>319</v>
      </c>
      <c r="D2483" s="590" t="s">
        <v>324</v>
      </c>
      <c r="E2483" s="590" t="s">
        <v>325</v>
      </c>
      <c r="F2483" s="590"/>
      <c r="G2483" s="590" t="s">
        <v>326</v>
      </c>
      <c r="H2483" s="591">
        <v>2007.9</v>
      </c>
    </row>
    <row r="2484" spans="1:8" s="584" customFormat="1" ht="48">
      <c r="A2484" s="592" t="s">
        <v>327</v>
      </c>
      <c r="B2484" s="593" t="s">
        <v>328</v>
      </c>
      <c r="C2484" s="589" t="s">
        <v>319</v>
      </c>
      <c r="D2484" s="589" t="s">
        <v>329</v>
      </c>
      <c r="E2484" s="590" t="s">
        <v>2981</v>
      </c>
      <c r="F2484" s="590"/>
      <c r="G2484" s="594" t="s">
        <v>330</v>
      </c>
      <c r="H2484" s="591">
        <v>2007.9</v>
      </c>
    </row>
    <row r="2485" spans="1:8" s="584" customFormat="1" ht="48">
      <c r="A2485" s="592" t="s">
        <v>331</v>
      </c>
      <c r="B2485" s="590" t="s">
        <v>332</v>
      </c>
      <c r="C2485" s="589" t="s">
        <v>319</v>
      </c>
      <c r="D2485" s="589" t="s">
        <v>329</v>
      </c>
      <c r="E2485" s="590" t="s">
        <v>2981</v>
      </c>
      <c r="F2485" s="590"/>
      <c r="G2485" s="594" t="s">
        <v>330</v>
      </c>
      <c r="H2485" s="591">
        <v>2007.9</v>
      </c>
    </row>
    <row r="2486" spans="1:8" s="584" customFormat="1" ht="48">
      <c r="A2486" s="592" t="s">
        <v>333</v>
      </c>
      <c r="B2486" s="590" t="s">
        <v>332</v>
      </c>
      <c r="C2486" s="589" t="s">
        <v>319</v>
      </c>
      <c r="D2486" s="589" t="s">
        <v>329</v>
      </c>
      <c r="E2486" s="590" t="s">
        <v>2981</v>
      </c>
      <c r="F2486" s="590"/>
      <c r="G2486" s="594" t="s">
        <v>330</v>
      </c>
      <c r="H2486" s="591">
        <v>2007.9</v>
      </c>
    </row>
    <row r="2487" spans="1:8" s="584" customFormat="1" ht="36">
      <c r="A2487" s="595" t="s">
        <v>334</v>
      </c>
      <c r="B2487" s="589" t="s">
        <v>318</v>
      </c>
      <c r="C2487" s="589" t="s">
        <v>319</v>
      </c>
      <c r="D2487" s="589" t="s">
        <v>335</v>
      </c>
      <c r="E2487" s="596" t="s">
        <v>336</v>
      </c>
      <c r="F2487" s="590"/>
      <c r="G2487" s="590" t="s">
        <v>337</v>
      </c>
      <c r="H2487" s="591">
        <v>2007.9</v>
      </c>
    </row>
    <row r="2488" spans="1:8" s="584" customFormat="1" ht="31.5" customHeight="1">
      <c r="A2488" s="597" t="s">
        <v>338</v>
      </c>
      <c r="B2488" s="589" t="s">
        <v>339</v>
      </c>
      <c r="C2488" s="589" t="s">
        <v>340</v>
      </c>
      <c r="D2488" s="598" t="s">
        <v>341</v>
      </c>
      <c r="E2488" s="599" t="s">
        <v>342</v>
      </c>
      <c r="F2488" s="600"/>
      <c r="G2488" s="600" t="s">
        <v>343</v>
      </c>
      <c r="H2488" s="601">
        <v>2007.9</v>
      </c>
    </row>
    <row r="2489" spans="1:8" s="584" customFormat="1" ht="68.25" customHeight="1">
      <c r="A2489" s="602"/>
      <c r="B2489" s="589" t="s">
        <v>344</v>
      </c>
      <c r="C2489" s="589" t="s">
        <v>319</v>
      </c>
      <c r="D2489" s="603"/>
      <c r="E2489" s="604"/>
      <c r="F2489" s="605"/>
      <c r="G2489" s="605"/>
      <c r="H2489" s="606"/>
    </row>
    <row r="2490" spans="1:8" s="584" customFormat="1" ht="72.75" customHeight="1">
      <c r="A2490" s="597" t="s">
        <v>345</v>
      </c>
      <c r="B2490" s="589" t="s">
        <v>346</v>
      </c>
      <c r="C2490" s="589" t="s">
        <v>319</v>
      </c>
      <c r="D2490" s="598" t="s">
        <v>347</v>
      </c>
      <c r="E2490" s="599" t="s">
        <v>348</v>
      </c>
      <c r="F2490" s="600"/>
      <c r="G2490" s="600" t="s">
        <v>349</v>
      </c>
      <c r="H2490" s="601">
        <v>2007.9</v>
      </c>
    </row>
    <row r="2491" spans="1:8" s="584" customFormat="1" ht="72.75" customHeight="1">
      <c r="A2491" s="602"/>
      <c r="B2491" s="589" t="s">
        <v>350</v>
      </c>
      <c r="C2491" s="589" t="s">
        <v>351</v>
      </c>
      <c r="D2491" s="603"/>
      <c r="E2491" s="604"/>
      <c r="F2491" s="605"/>
      <c r="G2491" s="605"/>
      <c r="H2491" s="606"/>
    </row>
    <row r="2492" spans="1:8" s="584" customFormat="1" ht="55.5" customHeight="1">
      <c r="A2492" s="597" t="s">
        <v>352</v>
      </c>
      <c r="B2492" s="589" t="s">
        <v>353</v>
      </c>
      <c r="C2492" s="596" t="s">
        <v>319</v>
      </c>
      <c r="D2492" s="598" t="s">
        <v>347</v>
      </c>
      <c r="E2492" s="599" t="s">
        <v>348</v>
      </c>
      <c r="F2492" s="600"/>
      <c r="G2492" s="600" t="s">
        <v>354</v>
      </c>
      <c r="H2492" s="601">
        <v>2007.9</v>
      </c>
    </row>
    <row r="2493" spans="1:8" s="584" customFormat="1" ht="38.25" customHeight="1">
      <c r="A2493" s="607"/>
      <c r="B2493" s="589" t="s">
        <v>355</v>
      </c>
      <c r="C2493" s="596" t="s">
        <v>356</v>
      </c>
      <c r="D2493" s="608"/>
      <c r="E2493" s="609"/>
      <c r="F2493" s="610"/>
      <c r="G2493" s="610"/>
      <c r="H2493" s="611"/>
    </row>
    <row r="2494" spans="1:8" s="584" customFormat="1" ht="38.25" customHeight="1">
      <c r="A2494" s="602"/>
      <c r="B2494" s="589" t="s">
        <v>357</v>
      </c>
      <c r="C2494" s="596" t="s">
        <v>351</v>
      </c>
      <c r="D2494" s="603"/>
      <c r="E2494" s="604"/>
      <c r="F2494" s="605"/>
      <c r="G2494" s="605"/>
      <c r="H2494" s="606"/>
    </row>
    <row r="2495" spans="1:8" s="584" customFormat="1" ht="30" customHeight="1">
      <c r="A2495" s="597" t="s">
        <v>358</v>
      </c>
      <c r="B2495" s="589" t="s">
        <v>359</v>
      </c>
      <c r="C2495" s="589" t="s">
        <v>319</v>
      </c>
      <c r="D2495" s="598" t="s">
        <v>347</v>
      </c>
      <c r="E2495" s="599" t="s">
        <v>348</v>
      </c>
      <c r="F2495" s="600"/>
      <c r="G2495" s="600" t="s">
        <v>360</v>
      </c>
      <c r="H2495" s="601">
        <v>2007.9</v>
      </c>
    </row>
    <row r="2496" spans="1:8" s="584" customFormat="1" ht="30" customHeight="1">
      <c r="A2496" s="602"/>
      <c r="B2496" s="589" t="s">
        <v>350</v>
      </c>
      <c r="C2496" s="589" t="s">
        <v>351</v>
      </c>
      <c r="D2496" s="603"/>
      <c r="E2496" s="604"/>
      <c r="F2496" s="605"/>
      <c r="G2496" s="605"/>
      <c r="H2496" s="606"/>
    </row>
    <row r="2497" spans="1:8" s="584" customFormat="1" ht="24" customHeight="1">
      <c r="A2497" s="597" t="s">
        <v>361</v>
      </c>
      <c r="B2497" s="589" t="s">
        <v>362</v>
      </c>
      <c r="C2497" s="589" t="s">
        <v>319</v>
      </c>
      <c r="D2497" s="598" t="s">
        <v>347</v>
      </c>
      <c r="E2497" s="599" t="s">
        <v>348</v>
      </c>
      <c r="F2497" s="600"/>
      <c r="G2497" s="600" t="s">
        <v>363</v>
      </c>
      <c r="H2497" s="601">
        <v>2007.9</v>
      </c>
    </row>
    <row r="2498" spans="1:8" s="584" customFormat="1" ht="24">
      <c r="A2498" s="607"/>
      <c r="B2498" s="589" t="s">
        <v>364</v>
      </c>
      <c r="C2498" s="589" t="s">
        <v>351</v>
      </c>
      <c r="D2498" s="608"/>
      <c r="E2498" s="609"/>
      <c r="F2498" s="610"/>
      <c r="G2498" s="610"/>
      <c r="H2498" s="611"/>
    </row>
    <row r="2499" spans="1:8" s="584" customFormat="1" ht="36">
      <c r="A2499" s="607"/>
      <c r="B2499" s="589" t="s">
        <v>365</v>
      </c>
      <c r="C2499" s="589" t="s">
        <v>366</v>
      </c>
      <c r="D2499" s="608"/>
      <c r="E2499" s="609"/>
      <c r="F2499" s="610"/>
      <c r="G2499" s="610"/>
      <c r="H2499" s="611"/>
    </row>
    <row r="2500" spans="1:8" s="584" customFormat="1" ht="12">
      <c r="A2500" s="602"/>
      <c r="B2500" s="589" t="s">
        <v>367</v>
      </c>
      <c r="C2500" s="589" t="s">
        <v>368</v>
      </c>
      <c r="D2500" s="603"/>
      <c r="E2500" s="604"/>
      <c r="F2500" s="605"/>
      <c r="G2500" s="605"/>
      <c r="H2500" s="606"/>
    </row>
    <row r="2501" spans="1:8" s="584" customFormat="1" ht="48">
      <c r="A2501" s="595" t="s">
        <v>369</v>
      </c>
      <c r="B2501" s="589" t="s">
        <v>370</v>
      </c>
      <c r="C2501" s="589" t="s">
        <v>371</v>
      </c>
      <c r="D2501" s="589" t="s">
        <v>372</v>
      </c>
      <c r="E2501" s="596" t="s">
        <v>373</v>
      </c>
      <c r="F2501" s="590"/>
      <c r="G2501" s="590" t="s">
        <v>374</v>
      </c>
      <c r="H2501" s="591">
        <v>2007.9</v>
      </c>
    </row>
    <row r="2502" spans="1:8" s="612" customFormat="1" ht="121.5" customHeight="1">
      <c r="A2502" s="588" t="s">
        <v>375</v>
      </c>
      <c r="B2502" s="589" t="s">
        <v>318</v>
      </c>
      <c r="C2502" s="589" t="s">
        <v>319</v>
      </c>
      <c r="D2502" s="590" t="s">
        <v>324</v>
      </c>
      <c r="E2502" s="590" t="s">
        <v>325</v>
      </c>
      <c r="F2502" s="590"/>
      <c r="G2502" s="590" t="s">
        <v>376</v>
      </c>
      <c r="H2502" s="591">
        <v>2007.9</v>
      </c>
    </row>
    <row r="2503" spans="1:8" s="612" customFormat="1" ht="81" customHeight="1">
      <c r="A2503" s="613" t="s">
        <v>377</v>
      </c>
      <c r="B2503" s="614" t="s">
        <v>328</v>
      </c>
      <c r="C2503" s="615" t="s">
        <v>378</v>
      </c>
      <c r="D2503" s="616" t="s">
        <v>3741</v>
      </c>
      <c r="E2503" s="617" t="s">
        <v>379</v>
      </c>
      <c r="F2503" s="616" t="s">
        <v>380</v>
      </c>
      <c r="G2503" s="616" t="s">
        <v>381</v>
      </c>
      <c r="H2503" s="618">
        <v>2007.11</v>
      </c>
    </row>
    <row r="2504" spans="1:8" s="612" customFormat="1" ht="36">
      <c r="A2504" s="613" t="s">
        <v>382</v>
      </c>
      <c r="B2504" s="614" t="s">
        <v>383</v>
      </c>
      <c r="C2504" s="615" t="s">
        <v>378</v>
      </c>
      <c r="D2504" s="616" t="s">
        <v>3741</v>
      </c>
      <c r="E2504" s="617" t="s">
        <v>379</v>
      </c>
      <c r="F2504" s="616" t="s">
        <v>380</v>
      </c>
      <c r="G2504" s="616" t="s">
        <v>381</v>
      </c>
      <c r="H2504" s="618">
        <v>2007.11</v>
      </c>
    </row>
    <row r="2505" spans="1:8" s="612" customFormat="1" ht="45" customHeight="1">
      <c r="A2505" s="613" t="s">
        <v>384</v>
      </c>
      <c r="B2505" s="614" t="s">
        <v>383</v>
      </c>
      <c r="C2505" s="615" t="s">
        <v>378</v>
      </c>
      <c r="D2505" s="616" t="s">
        <v>3741</v>
      </c>
      <c r="E2505" s="617" t="s">
        <v>379</v>
      </c>
      <c r="F2505" s="616" t="s">
        <v>380</v>
      </c>
      <c r="G2505" s="616" t="s">
        <v>381</v>
      </c>
      <c r="H2505" s="618">
        <v>2007.11</v>
      </c>
    </row>
    <row r="2506" spans="1:8" s="612" customFormat="1" ht="45" customHeight="1">
      <c r="A2506" s="613" t="s">
        <v>385</v>
      </c>
      <c r="B2506" s="614" t="s">
        <v>383</v>
      </c>
      <c r="C2506" s="615" t="s">
        <v>378</v>
      </c>
      <c r="D2506" s="616" t="s">
        <v>3741</v>
      </c>
      <c r="E2506" s="617" t="s">
        <v>379</v>
      </c>
      <c r="F2506" s="616" t="s">
        <v>380</v>
      </c>
      <c r="G2506" s="616" t="s">
        <v>381</v>
      </c>
      <c r="H2506" s="618">
        <v>2007.11</v>
      </c>
    </row>
    <row r="2507" spans="1:8" s="612" customFormat="1" ht="161.25" customHeight="1">
      <c r="A2507" s="613" t="s">
        <v>386</v>
      </c>
      <c r="B2507" s="614" t="s">
        <v>387</v>
      </c>
      <c r="C2507" s="614" t="s">
        <v>388</v>
      </c>
      <c r="D2507" s="616" t="s">
        <v>389</v>
      </c>
      <c r="E2507" s="617" t="s">
        <v>379</v>
      </c>
      <c r="F2507" s="616" t="s">
        <v>390</v>
      </c>
      <c r="G2507" s="616" t="s">
        <v>381</v>
      </c>
      <c r="H2507" s="618">
        <v>2007.11</v>
      </c>
    </row>
    <row r="2508" spans="1:8" s="612" customFormat="1" ht="90.75" customHeight="1">
      <c r="A2508" s="619" t="s">
        <v>391</v>
      </c>
      <c r="B2508" s="620" t="s">
        <v>392</v>
      </c>
      <c r="C2508" s="615" t="s">
        <v>378</v>
      </c>
      <c r="D2508" s="621" t="s">
        <v>393</v>
      </c>
      <c r="E2508" s="622" t="s">
        <v>394</v>
      </c>
      <c r="F2508" s="621" t="s">
        <v>395</v>
      </c>
      <c r="G2508" s="621" t="s">
        <v>396</v>
      </c>
      <c r="H2508" s="623">
        <v>2007.12</v>
      </c>
    </row>
    <row r="2509" spans="1:8" s="612" customFormat="1" ht="90.75" customHeight="1">
      <c r="A2509" s="619"/>
      <c r="B2509" s="620" t="s">
        <v>397</v>
      </c>
      <c r="C2509" s="620" t="s">
        <v>398</v>
      </c>
      <c r="D2509" s="621"/>
      <c r="E2509" s="622"/>
      <c r="F2509" s="621"/>
      <c r="G2509" s="621"/>
      <c r="H2509" s="623"/>
    </row>
    <row r="2510" spans="1:8" s="612" customFormat="1" ht="90.75" customHeight="1">
      <c r="A2510" s="619"/>
      <c r="B2510" s="620" t="s">
        <v>399</v>
      </c>
      <c r="C2510" s="615" t="s">
        <v>378</v>
      </c>
      <c r="D2510" s="621"/>
      <c r="E2510" s="622"/>
      <c r="F2510" s="621"/>
      <c r="G2510" s="621"/>
      <c r="H2510" s="623"/>
    </row>
    <row r="2511" spans="1:8" s="612" customFormat="1" ht="26.25">
      <c r="A2511" s="613" t="s">
        <v>400</v>
      </c>
      <c r="B2511" s="614" t="s">
        <v>401</v>
      </c>
      <c r="C2511" s="615" t="s">
        <v>378</v>
      </c>
      <c r="D2511" s="616" t="s">
        <v>402</v>
      </c>
      <c r="E2511" s="617" t="s">
        <v>403</v>
      </c>
      <c r="F2511" s="616" t="s">
        <v>404</v>
      </c>
      <c r="G2511" s="616" t="s">
        <v>405</v>
      </c>
      <c r="H2511" s="618">
        <v>2007.12</v>
      </c>
    </row>
    <row r="2512" spans="1:8" s="612" customFormat="1" ht="72.75" customHeight="1">
      <c r="A2512" s="624" t="s">
        <v>406</v>
      </c>
      <c r="B2512" s="614" t="s">
        <v>407</v>
      </c>
      <c r="C2512" s="615" t="s">
        <v>378</v>
      </c>
      <c r="D2512" s="625" t="s">
        <v>402</v>
      </c>
      <c r="E2512" s="622" t="s">
        <v>403</v>
      </c>
      <c r="F2512" s="626" t="s">
        <v>404</v>
      </c>
      <c r="G2512" s="626" t="s">
        <v>408</v>
      </c>
      <c r="H2512" s="627">
        <v>2007.12</v>
      </c>
    </row>
    <row r="2513" spans="1:8" s="612" customFormat="1" ht="72.75" customHeight="1">
      <c r="A2513" s="624"/>
      <c r="B2513" s="620" t="s">
        <v>409</v>
      </c>
      <c r="C2513" s="628" t="s">
        <v>410</v>
      </c>
      <c r="D2513" s="625"/>
      <c r="E2513" s="629"/>
      <c r="F2513" s="626"/>
      <c r="G2513" s="626"/>
      <c r="H2513" s="627"/>
    </row>
    <row r="2514" spans="1:8" s="612" customFormat="1" ht="72.75" customHeight="1">
      <c r="A2514" s="624"/>
      <c r="B2514" s="620" t="s">
        <v>411</v>
      </c>
      <c r="C2514" s="614" t="s">
        <v>412</v>
      </c>
      <c r="D2514" s="625"/>
      <c r="E2514" s="629"/>
      <c r="F2514" s="626"/>
      <c r="G2514" s="626"/>
      <c r="H2514" s="627"/>
    </row>
    <row r="2515" spans="1:8" s="612" customFormat="1" ht="72.75" customHeight="1">
      <c r="A2515" s="624"/>
      <c r="B2515" s="630" t="s">
        <v>413</v>
      </c>
      <c r="C2515" s="615" t="s">
        <v>378</v>
      </c>
      <c r="D2515" s="625"/>
      <c r="E2515" s="629"/>
      <c r="F2515" s="626"/>
      <c r="G2515" s="626"/>
      <c r="H2515" s="627"/>
    </row>
    <row r="2516" spans="1:8" s="612" customFormat="1" ht="26.25">
      <c r="A2516" s="613" t="s">
        <v>414</v>
      </c>
      <c r="B2516" s="614" t="s">
        <v>328</v>
      </c>
      <c r="C2516" s="615" t="s">
        <v>378</v>
      </c>
      <c r="D2516" s="616" t="s">
        <v>415</v>
      </c>
      <c r="E2516" s="617" t="s">
        <v>416</v>
      </c>
      <c r="F2516" s="616" t="s">
        <v>417</v>
      </c>
      <c r="G2516" s="616" t="s">
        <v>418</v>
      </c>
      <c r="H2516" s="618">
        <v>2007.12</v>
      </c>
    </row>
    <row r="2517" spans="1:8" s="612" customFormat="1" ht="126.75" customHeight="1">
      <c r="A2517" s="613" t="s">
        <v>419</v>
      </c>
      <c r="B2517" s="614" t="s">
        <v>420</v>
      </c>
      <c r="C2517" s="615" t="s">
        <v>378</v>
      </c>
      <c r="D2517" s="616" t="s">
        <v>421</v>
      </c>
      <c r="E2517" s="617" t="s">
        <v>422</v>
      </c>
      <c r="F2517" s="616" t="s">
        <v>423</v>
      </c>
      <c r="G2517" s="616" t="s">
        <v>424</v>
      </c>
      <c r="H2517" s="618">
        <v>2008.1</v>
      </c>
    </row>
    <row r="2518" spans="1:8" s="612" customFormat="1" ht="48.75" customHeight="1">
      <c r="A2518" s="624" t="s">
        <v>425</v>
      </c>
      <c r="B2518" s="614" t="s">
        <v>426</v>
      </c>
      <c r="C2518" s="615" t="s">
        <v>378</v>
      </c>
      <c r="D2518" s="631" t="s">
        <v>427</v>
      </c>
      <c r="E2518" s="631" t="s">
        <v>3000</v>
      </c>
      <c r="F2518" s="631" t="s">
        <v>428</v>
      </c>
      <c r="G2518" s="631" t="s">
        <v>429</v>
      </c>
      <c r="H2518" s="632">
        <v>2008.2</v>
      </c>
    </row>
    <row r="2519" spans="1:8" s="612" customFormat="1" ht="72" customHeight="1">
      <c r="A2519" s="624"/>
      <c r="B2519" s="614" t="s">
        <v>430</v>
      </c>
      <c r="C2519" s="615" t="s">
        <v>431</v>
      </c>
      <c r="D2519" s="631"/>
      <c r="E2519" s="631"/>
      <c r="F2519" s="631"/>
      <c r="G2519" s="631"/>
      <c r="H2519" s="632"/>
    </row>
    <row r="2520" spans="1:8" s="612" customFormat="1" ht="285" customHeight="1">
      <c r="A2520" s="613" t="s">
        <v>432</v>
      </c>
      <c r="B2520" s="614" t="s">
        <v>401</v>
      </c>
      <c r="C2520" s="615" t="s">
        <v>378</v>
      </c>
      <c r="D2520" s="616" t="s">
        <v>433</v>
      </c>
      <c r="E2520" s="617" t="s">
        <v>434</v>
      </c>
      <c r="F2520" s="616"/>
      <c r="G2520" s="616" t="s">
        <v>435</v>
      </c>
      <c r="H2520" s="618">
        <v>2008.2</v>
      </c>
    </row>
    <row r="2521" spans="1:8" s="612" customFormat="1" ht="126.75" customHeight="1">
      <c r="A2521" s="613" t="s">
        <v>436</v>
      </c>
      <c r="B2521" s="614" t="s">
        <v>328</v>
      </c>
      <c r="C2521" s="615" t="s">
        <v>378</v>
      </c>
      <c r="D2521" s="616" t="s">
        <v>437</v>
      </c>
      <c r="E2521" s="617" t="s">
        <v>3775</v>
      </c>
      <c r="F2521" s="616" t="s">
        <v>438</v>
      </c>
      <c r="G2521" s="616" t="s">
        <v>439</v>
      </c>
      <c r="H2521" s="618">
        <v>2008.2</v>
      </c>
    </row>
    <row r="2522" spans="1:2" s="584" customFormat="1" ht="15" customHeight="1">
      <c r="A2522" s="633"/>
      <c r="B2522" s="634"/>
    </row>
    <row r="2523" spans="1:2" s="584" customFormat="1" ht="15" customHeight="1">
      <c r="A2523" s="633"/>
      <c r="B2523" s="634"/>
    </row>
    <row r="2524" spans="1:2" s="584" customFormat="1" ht="15" customHeight="1">
      <c r="A2524" s="633"/>
      <c r="B2524" s="634"/>
    </row>
    <row r="2525" spans="1:2" s="584" customFormat="1" ht="15" customHeight="1">
      <c r="A2525" s="633"/>
      <c r="B2525" s="634"/>
    </row>
    <row r="2526" spans="1:2" s="584" customFormat="1" ht="15" customHeight="1">
      <c r="A2526" s="633"/>
      <c r="B2526" s="634"/>
    </row>
    <row r="2527" spans="1:2" s="584" customFormat="1" ht="15" customHeight="1">
      <c r="A2527" s="633"/>
      <c r="B2527" s="634"/>
    </row>
    <row r="2528" spans="1:2" s="584" customFormat="1" ht="15" customHeight="1">
      <c r="A2528" s="633"/>
      <c r="B2528" s="634"/>
    </row>
    <row r="2529" spans="1:2" s="584" customFormat="1" ht="15" customHeight="1">
      <c r="A2529" s="633"/>
      <c r="B2529" s="634"/>
    </row>
    <row r="2530" spans="1:2" s="584" customFormat="1" ht="15" customHeight="1">
      <c r="A2530" s="633"/>
      <c r="B2530" s="634"/>
    </row>
    <row r="2531" spans="1:2" s="584" customFormat="1" ht="15" customHeight="1">
      <c r="A2531" s="633"/>
      <c r="B2531" s="634"/>
    </row>
    <row r="2532" spans="1:2" s="584" customFormat="1" ht="15" customHeight="1">
      <c r="A2532" s="633"/>
      <c r="B2532" s="634"/>
    </row>
    <row r="2533" spans="1:2" s="584" customFormat="1" ht="15" customHeight="1">
      <c r="A2533" s="633"/>
      <c r="B2533" s="634"/>
    </row>
    <row r="2534" spans="1:2" s="584" customFormat="1" ht="15" customHeight="1">
      <c r="A2534" s="633"/>
      <c r="B2534" s="634"/>
    </row>
    <row r="2535" spans="1:2" s="584" customFormat="1" ht="15" customHeight="1">
      <c r="A2535" s="633"/>
      <c r="B2535" s="634"/>
    </row>
    <row r="2536" spans="1:2" s="584" customFormat="1" ht="15" customHeight="1">
      <c r="A2536" s="633"/>
      <c r="B2536" s="634"/>
    </row>
    <row r="2537" spans="1:2" s="584" customFormat="1" ht="15" customHeight="1">
      <c r="A2537" s="633"/>
      <c r="B2537" s="634"/>
    </row>
    <row r="2538" spans="1:2" s="584" customFormat="1" ht="15" customHeight="1">
      <c r="A2538" s="633"/>
      <c r="B2538" s="634"/>
    </row>
    <row r="2539" spans="1:2" s="584" customFormat="1" ht="15" customHeight="1">
      <c r="A2539" s="633"/>
      <c r="B2539" s="634"/>
    </row>
    <row r="2540" spans="1:2" s="584" customFormat="1" ht="15" customHeight="1">
      <c r="A2540" s="633"/>
      <c r="B2540" s="634"/>
    </row>
    <row r="2541" spans="1:2" s="584" customFormat="1" ht="15" customHeight="1">
      <c r="A2541" s="633"/>
      <c r="B2541" s="634"/>
    </row>
    <row r="2542" spans="1:2" s="584" customFormat="1" ht="15" customHeight="1">
      <c r="A2542" s="633"/>
      <c r="B2542" s="634"/>
    </row>
    <row r="2543" spans="1:2" s="584" customFormat="1" ht="15" customHeight="1">
      <c r="A2543" s="633"/>
      <c r="B2543" s="634"/>
    </row>
    <row r="2544" spans="1:8" s="584" customFormat="1" ht="15" customHeight="1">
      <c r="A2544" s="634"/>
      <c r="H2544" s="635"/>
    </row>
    <row r="2545" spans="1:8" s="584" customFormat="1" ht="15" customHeight="1">
      <c r="A2545" s="634"/>
      <c r="H2545" s="635"/>
    </row>
    <row r="2546" spans="1:8" s="584" customFormat="1" ht="15" customHeight="1">
      <c r="A2546" s="634"/>
      <c r="H2546" s="635"/>
    </row>
    <row r="2547" spans="1:8" s="584" customFormat="1" ht="15" customHeight="1">
      <c r="A2547" s="634"/>
      <c r="H2547" s="635"/>
    </row>
    <row r="2548" spans="1:8" s="584" customFormat="1" ht="15" customHeight="1">
      <c r="A2548" s="634"/>
      <c r="H2548" s="635"/>
    </row>
    <row r="2549" spans="1:8" s="584" customFormat="1" ht="15" customHeight="1">
      <c r="A2549" s="634"/>
      <c r="H2549" s="635"/>
    </row>
    <row r="2550" spans="2:7" ht="12">
      <c r="B2550" s="3"/>
      <c r="C2550" s="3"/>
      <c r="D2550" s="1"/>
      <c r="E2550" s="1"/>
      <c r="F2550" s="4"/>
      <c r="G2550" s="4"/>
    </row>
    <row r="2551" spans="2:7" ht="12">
      <c r="B2551" s="3"/>
      <c r="C2551" s="3"/>
      <c r="D2551" s="1"/>
      <c r="E2551" s="1"/>
      <c r="F2551" s="4"/>
      <c r="G2551" s="4"/>
    </row>
    <row r="2552" spans="2:7" ht="12">
      <c r="B2552" s="3"/>
      <c r="C2552" s="3"/>
      <c r="D2552" s="1"/>
      <c r="E2552" s="1"/>
      <c r="F2552" s="4"/>
      <c r="G2552" s="4"/>
    </row>
    <row r="2553" spans="2:7" ht="12">
      <c r="B2553" s="3"/>
      <c r="C2553" s="3"/>
      <c r="D2553" s="1"/>
      <c r="E2553" s="1"/>
      <c r="F2553" s="4"/>
      <c r="G2553" s="4"/>
    </row>
    <row r="2554" spans="2:7" ht="12">
      <c r="B2554" s="3"/>
      <c r="C2554" s="3"/>
      <c r="D2554" s="1"/>
      <c r="E2554" s="1"/>
      <c r="F2554" s="4"/>
      <c r="G2554" s="4"/>
    </row>
    <row r="2555" spans="2:7" ht="12">
      <c r="B2555" s="3"/>
      <c r="C2555" s="3"/>
      <c r="D2555" s="1"/>
      <c r="E2555" s="1"/>
      <c r="F2555" s="4"/>
      <c r="G2555" s="4"/>
    </row>
    <row r="2556" spans="2:7" ht="12">
      <c r="B2556" s="3"/>
      <c r="C2556" s="3"/>
      <c r="D2556" s="1"/>
      <c r="E2556" s="1"/>
      <c r="F2556" s="4"/>
      <c r="G2556" s="4"/>
    </row>
    <row r="2557" spans="2:7" ht="12">
      <c r="B2557" s="3"/>
      <c r="C2557" s="3"/>
      <c r="D2557" s="1"/>
      <c r="E2557" s="1"/>
      <c r="F2557" s="4"/>
      <c r="G2557" s="4"/>
    </row>
    <row r="2558" spans="2:7" ht="12">
      <c r="B2558" s="3"/>
      <c r="C2558" s="3"/>
      <c r="D2558" s="1"/>
      <c r="E2558" s="1"/>
      <c r="F2558" s="4"/>
      <c r="G2558" s="4"/>
    </row>
    <row r="2559" spans="2:7" ht="12">
      <c r="B2559" s="3"/>
      <c r="C2559" s="3"/>
      <c r="D2559" s="1"/>
      <c r="E2559" s="1"/>
      <c r="F2559" s="4"/>
      <c r="G2559" s="4"/>
    </row>
    <row r="2560" spans="2:7" ht="12">
      <c r="B2560" s="3"/>
      <c r="C2560" s="3"/>
      <c r="D2560" s="1"/>
      <c r="E2560" s="1"/>
      <c r="F2560" s="4"/>
      <c r="G2560" s="4"/>
    </row>
    <row r="2561" spans="2:7" ht="12">
      <c r="B2561" s="3"/>
      <c r="C2561" s="3"/>
      <c r="D2561" s="1"/>
      <c r="E2561" s="1"/>
      <c r="F2561" s="4"/>
      <c r="G2561" s="4"/>
    </row>
    <row r="2562" spans="2:7" ht="12">
      <c r="B2562" s="3"/>
      <c r="C2562" s="3"/>
      <c r="D2562" s="1"/>
      <c r="E2562" s="1"/>
      <c r="F2562" s="4"/>
      <c r="G2562" s="4"/>
    </row>
    <row r="2563" spans="2:7" ht="12">
      <c r="B2563" s="3"/>
      <c r="C2563" s="3"/>
      <c r="D2563" s="1"/>
      <c r="E2563" s="1"/>
      <c r="F2563" s="4"/>
      <c r="G2563" s="4"/>
    </row>
    <row r="2564" spans="2:7" ht="12">
      <c r="B2564" s="3"/>
      <c r="C2564" s="3"/>
      <c r="D2564" s="1"/>
      <c r="E2564" s="1"/>
      <c r="F2564" s="4"/>
      <c r="G2564" s="4"/>
    </row>
    <row r="2565" spans="2:7" ht="12">
      <c r="B2565" s="3"/>
      <c r="C2565" s="3"/>
      <c r="D2565" s="1"/>
      <c r="E2565" s="1"/>
      <c r="F2565" s="4"/>
      <c r="G2565" s="4"/>
    </row>
    <row r="2566" spans="2:7" ht="12">
      <c r="B2566" s="3"/>
      <c r="C2566" s="3"/>
      <c r="D2566" s="1"/>
      <c r="E2566" s="1"/>
      <c r="F2566" s="4"/>
      <c r="G2566" s="4"/>
    </row>
    <row r="2567" spans="2:7" ht="12">
      <c r="B2567" s="3"/>
      <c r="C2567" s="3"/>
      <c r="D2567" s="1"/>
      <c r="E2567" s="1"/>
      <c r="F2567" s="4"/>
      <c r="G2567" s="4"/>
    </row>
    <row r="2568" spans="2:7" ht="12">
      <c r="B2568" s="3"/>
      <c r="C2568" s="3"/>
      <c r="D2568" s="1"/>
      <c r="E2568" s="1"/>
      <c r="F2568" s="4"/>
      <c r="G2568" s="4"/>
    </row>
    <row r="2569" spans="2:7" ht="12">
      <c r="B2569" s="3"/>
      <c r="C2569" s="3"/>
      <c r="D2569" s="1"/>
      <c r="E2569" s="1"/>
      <c r="F2569" s="4"/>
      <c r="G2569" s="4"/>
    </row>
    <row r="2570" spans="2:7" ht="12">
      <c r="B2570" s="3"/>
      <c r="C2570" s="3"/>
      <c r="D2570" s="1"/>
      <c r="E2570" s="1"/>
      <c r="F2570" s="4"/>
      <c r="G2570" s="4"/>
    </row>
    <row r="2571" spans="2:7" ht="12">
      <c r="B2571" s="3"/>
      <c r="C2571" s="3"/>
      <c r="D2571" s="1"/>
      <c r="E2571" s="1"/>
      <c r="F2571" s="4"/>
      <c r="G2571" s="4"/>
    </row>
    <row r="2572" spans="2:7" ht="12">
      <c r="B2572" s="3"/>
      <c r="C2572" s="3"/>
      <c r="D2572" s="1"/>
      <c r="E2572" s="1"/>
      <c r="F2572" s="4"/>
      <c r="G2572" s="4"/>
    </row>
    <row r="2573" spans="2:7" ht="12">
      <c r="B2573" s="3"/>
      <c r="C2573" s="3"/>
      <c r="D2573" s="1"/>
      <c r="E2573" s="1"/>
      <c r="F2573" s="4"/>
      <c r="G2573" s="4"/>
    </row>
    <row r="2574" spans="2:7" ht="12">
      <c r="B2574" s="3"/>
      <c r="C2574" s="3"/>
      <c r="D2574" s="1"/>
      <c r="E2574" s="1"/>
      <c r="F2574" s="4"/>
      <c r="G2574" s="4"/>
    </row>
    <row r="2575" spans="2:7" ht="12">
      <c r="B2575" s="3"/>
      <c r="C2575" s="3"/>
      <c r="D2575" s="1"/>
      <c r="E2575" s="1"/>
      <c r="F2575" s="4"/>
      <c r="G2575" s="4"/>
    </row>
    <row r="2576" spans="2:7" ht="12">
      <c r="B2576" s="3"/>
      <c r="C2576" s="3"/>
      <c r="D2576" s="1"/>
      <c r="E2576" s="1"/>
      <c r="F2576" s="4"/>
      <c r="G2576" s="4"/>
    </row>
    <row r="2577" spans="2:7" ht="12">
      <c r="B2577" s="3"/>
      <c r="C2577" s="3"/>
      <c r="D2577" s="1"/>
      <c r="E2577" s="1"/>
      <c r="F2577" s="4"/>
      <c r="G2577" s="4"/>
    </row>
    <row r="2578" spans="2:7" ht="12">
      <c r="B2578" s="3"/>
      <c r="C2578" s="3"/>
      <c r="D2578" s="1"/>
      <c r="E2578" s="1"/>
      <c r="F2578" s="4"/>
      <c r="G2578" s="4"/>
    </row>
    <row r="2579" spans="2:7" ht="12">
      <c r="B2579" s="3"/>
      <c r="C2579" s="3"/>
      <c r="D2579" s="1"/>
      <c r="E2579" s="1"/>
      <c r="F2579" s="4"/>
      <c r="G2579" s="4"/>
    </row>
    <row r="2580" spans="2:7" ht="12">
      <c r="B2580" s="3"/>
      <c r="C2580" s="3"/>
      <c r="D2580" s="1"/>
      <c r="E2580" s="1"/>
      <c r="F2580" s="4"/>
      <c r="G2580" s="4"/>
    </row>
    <row r="2581" spans="2:7" ht="12">
      <c r="B2581" s="3"/>
      <c r="C2581" s="3"/>
      <c r="D2581" s="1"/>
      <c r="E2581" s="1"/>
      <c r="F2581" s="4"/>
      <c r="G2581" s="4"/>
    </row>
    <row r="2582" spans="2:7" ht="12">
      <c r="B2582" s="3"/>
      <c r="C2582" s="3"/>
      <c r="D2582" s="1"/>
      <c r="E2582" s="1"/>
      <c r="F2582" s="4"/>
      <c r="G2582" s="4"/>
    </row>
    <row r="2583" spans="2:7" ht="12">
      <c r="B2583" s="3"/>
      <c r="C2583" s="3"/>
      <c r="D2583" s="1"/>
      <c r="E2583" s="1"/>
      <c r="F2583" s="4"/>
      <c r="G2583" s="4"/>
    </row>
    <row r="2584" spans="2:7" ht="12">
      <c r="B2584" s="3"/>
      <c r="C2584" s="3"/>
      <c r="D2584" s="1"/>
      <c r="E2584" s="1"/>
      <c r="F2584" s="4"/>
      <c r="G2584" s="4"/>
    </row>
    <row r="2585" spans="2:7" ht="12">
      <c r="B2585" s="3"/>
      <c r="C2585" s="3"/>
      <c r="D2585" s="1"/>
      <c r="E2585" s="1"/>
      <c r="F2585" s="4"/>
      <c r="G2585" s="4"/>
    </row>
    <row r="2586" spans="2:7" ht="12">
      <c r="B2586" s="3"/>
      <c r="C2586" s="3"/>
      <c r="D2586" s="1"/>
      <c r="E2586" s="1"/>
      <c r="F2586" s="4"/>
      <c r="G2586" s="4"/>
    </row>
    <row r="2587" spans="2:7" ht="12">
      <c r="B2587" s="3"/>
      <c r="C2587" s="3"/>
      <c r="D2587" s="1"/>
      <c r="E2587" s="1"/>
      <c r="F2587" s="4"/>
      <c r="G2587" s="4"/>
    </row>
    <row r="2588" spans="2:7" ht="12">
      <c r="B2588" s="3"/>
      <c r="C2588" s="3"/>
      <c r="D2588" s="1"/>
      <c r="E2588" s="1"/>
      <c r="F2588" s="4"/>
      <c r="G2588" s="4"/>
    </row>
    <row r="2589" spans="2:7" ht="12">
      <c r="B2589" s="3"/>
      <c r="C2589" s="3"/>
      <c r="D2589" s="1"/>
      <c r="E2589" s="1"/>
      <c r="F2589" s="4"/>
      <c r="G2589" s="4"/>
    </row>
    <row r="2590" spans="2:7" ht="12">
      <c r="B2590" s="3"/>
      <c r="C2590" s="3"/>
      <c r="D2590" s="1"/>
      <c r="E2590" s="1"/>
      <c r="F2590" s="4"/>
      <c r="G2590" s="4"/>
    </row>
    <row r="2591" spans="2:7" ht="12">
      <c r="B2591" s="3"/>
      <c r="C2591" s="3"/>
      <c r="D2591" s="1"/>
      <c r="E2591" s="1"/>
      <c r="F2591" s="4"/>
      <c r="G2591" s="4"/>
    </row>
    <row r="2592" spans="2:7" ht="12">
      <c r="B2592" s="3"/>
      <c r="C2592" s="3"/>
      <c r="D2592" s="1"/>
      <c r="E2592" s="1"/>
      <c r="F2592" s="4"/>
      <c r="G2592" s="4"/>
    </row>
    <row r="2593" spans="2:7" ht="12">
      <c r="B2593" s="3"/>
      <c r="C2593" s="3"/>
      <c r="D2593" s="1"/>
      <c r="E2593" s="1"/>
      <c r="F2593" s="4"/>
      <c r="G2593" s="4"/>
    </row>
    <row r="2594" spans="2:7" ht="12">
      <c r="B2594" s="3"/>
      <c r="C2594" s="3"/>
      <c r="D2594" s="1"/>
      <c r="E2594" s="1"/>
      <c r="F2594" s="4"/>
      <c r="G2594" s="4"/>
    </row>
    <row r="2595" spans="2:7" ht="12">
      <c r="B2595" s="3"/>
      <c r="C2595" s="3"/>
      <c r="D2595" s="1"/>
      <c r="E2595" s="1"/>
      <c r="F2595" s="4"/>
      <c r="G2595" s="4"/>
    </row>
    <row r="2596" spans="2:7" ht="12">
      <c r="B2596" s="3"/>
      <c r="C2596" s="3"/>
      <c r="D2596" s="1"/>
      <c r="E2596" s="1"/>
      <c r="F2596" s="4"/>
      <c r="G2596" s="4"/>
    </row>
    <row r="2597" spans="2:7" ht="12">
      <c r="B2597" s="3"/>
      <c r="C2597" s="3"/>
      <c r="D2597" s="1"/>
      <c r="E2597" s="1"/>
      <c r="F2597" s="4"/>
      <c r="G2597" s="4"/>
    </row>
    <row r="2598" spans="2:7" ht="12">
      <c r="B2598" s="3"/>
      <c r="C2598" s="3"/>
      <c r="D2598" s="1"/>
      <c r="E2598" s="1"/>
      <c r="F2598" s="4"/>
      <c r="G2598" s="4"/>
    </row>
    <row r="2599" spans="2:7" ht="12">
      <c r="B2599" s="3"/>
      <c r="C2599" s="3"/>
      <c r="D2599" s="1"/>
      <c r="E2599" s="1"/>
      <c r="F2599" s="4"/>
      <c r="G2599" s="4"/>
    </row>
    <row r="2600" spans="2:7" ht="12">
      <c r="B2600" s="3"/>
      <c r="C2600" s="3"/>
      <c r="D2600" s="1"/>
      <c r="E2600" s="1"/>
      <c r="F2600" s="4"/>
      <c r="G2600" s="4"/>
    </row>
    <row r="2601" spans="2:7" ht="12">
      <c r="B2601" s="3"/>
      <c r="C2601" s="3"/>
      <c r="D2601" s="1"/>
      <c r="E2601" s="1"/>
      <c r="F2601" s="4"/>
      <c r="G2601" s="4"/>
    </row>
    <row r="2602" spans="2:7" ht="12">
      <c r="B2602" s="3"/>
      <c r="C2602" s="3"/>
      <c r="D2602" s="1"/>
      <c r="E2602" s="1"/>
      <c r="F2602" s="4"/>
      <c r="G2602" s="4"/>
    </row>
    <row r="2603" spans="2:7" ht="12">
      <c r="B2603" s="3"/>
      <c r="C2603" s="3"/>
      <c r="D2603" s="1"/>
      <c r="E2603" s="1"/>
      <c r="F2603" s="4"/>
      <c r="G2603" s="4"/>
    </row>
    <row r="2604" spans="2:7" ht="12">
      <c r="B2604" s="3"/>
      <c r="C2604" s="3"/>
      <c r="D2604" s="1"/>
      <c r="E2604" s="1"/>
      <c r="F2604" s="4"/>
      <c r="G2604" s="4"/>
    </row>
    <row r="2605" spans="2:7" ht="12">
      <c r="B2605" s="3"/>
      <c r="C2605" s="3"/>
      <c r="D2605" s="1"/>
      <c r="E2605" s="1"/>
      <c r="F2605" s="4"/>
      <c r="G2605" s="4"/>
    </row>
    <row r="2606" spans="2:7" ht="12">
      <c r="B2606" s="3"/>
      <c r="C2606" s="3"/>
      <c r="D2606" s="1"/>
      <c r="E2606" s="1"/>
      <c r="F2606" s="4"/>
      <c r="G2606" s="4"/>
    </row>
    <row r="2607" spans="2:7" ht="12">
      <c r="B2607" s="3"/>
      <c r="C2607" s="3"/>
      <c r="D2607" s="1"/>
      <c r="E2607" s="1"/>
      <c r="F2607" s="4"/>
      <c r="G2607" s="4"/>
    </row>
    <row r="2608" spans="2:7" ht="12">
      <c r="B2608" s="3"/>
      <c r="C2608" s="3"/>
      <c r="D2608" s="1"/>
      <c r="E2608" s="1"/>
      <c r="F2608" s="4"/>
      <c r="G2608" s="4"/>
    </row>
    <row r="2609" spans="2:7" ht="12">
      <c r="B2609" s="3"/>
      <c r="C2609" s="3"/>
      <c r="D2609" s="1"/>
      <c r="E2609" s="1"/>
      <c r="F2609" s="4"/>
      <c r="G2609" s="4"/>
    </row>
    <row r="2610" spans="2:7" ht="12">
      <c r="B2610" s="3"/>
      <c r="C2610" s="3"/>
      <c r="D2610" s="1"/>
      <c r="E2610" s="1"/>
      <c r="F2610" s="4"/>
      <c r="G2610" s="4"/>
    </row>
    <row r="2611" spans="2:7" ht="12">
      <c r="B2611" s="3"/>
      <c r="C2611" s="3"/>
      <c r="D2611" s="1"/>
      <c r="E2611" s="1"/>
      <c r="F2611" s="4"/>
      <c r="G2611" s="4"/>
    </row>
    <row r="2612" spans="2:7" ht="12">
      <c r="B2612" s="3"/>
      <c r="C2612" s="3"/>
      <c r="D2612" s="1"/>
      <c r="E2612" s="1"/>
      <c r="F2612" s="4"/>
      <c r="G2612" s="4"/>
    </row>
    <row r="2613" spans="2:7" ht="12">
      <c r="B2613" s="3"/>
      <c r="C2613" s="3"/>
      <c r="D2613" s="1"/>
      <c r="E2613" s="1"/>
      <c r="F2613" s="4"/>
      <c r="G2613" s="4"/>
    </row>
    <row r="2614" spans="2:7" ht="12">
      <c r="B2614" s="3"/>
      <c r="C2614" s="3"/>
      <c r="D2614" s="1"/>
      <c r="E2614" s="1"/>
      <c r="F2614" s="4"/>
      <c r="G2614" s="4"/>
    </row>
    <row r="2615" spans="2:7" ht="12">
      <c r="B2615" s="3"/>
      <c r="C2615" s="3"/>
      <c r="D2615" s="1"/>
      <c r="E2615" s="1"/>
      <c r="F2615" s="4"/>
      <c r="G2615" s="4"/>
    </row>
    <row r="2616" spans="2:7" ht="12">
      <c r="B2616" s="3"/>
      <c r="C2616" s="3"/>
      <c r="D2616" s="1"/>
      <c r="E2616" s="1"/>
      <c r="F2616" s="4"/>
      <c r="G2616" s="4"/>
    </row>
  </sheetData>
  <mergeCells count="2182">
    <mergeCell ref="G2518:G2519"/>
    <mergeCell ref="H2518:H2519"/>
    <mergeCell ref="A2518:A2519"/>
    <mergeCell ref="D2518:D2519"/>
    <mergeCell ref="E2518:E2519"/>
    <mergeCell ref="F2518:F2519"/>
    <mergeCell ref="G2508:G2510"/>
    <mergeCell ref="H2508:H2510"/>
    <mergeCell ref="A2512:A2515"/>
    <mergeCell ref="D2512:D2515"/>
    <mergeCell ref="E2512:E2515"/>
    <mergeCell ref="F2512:F2515"/>
    <mergeCell ref="G2512:G2515"/>
    <mergeCell ref="H2512:H2515"/>
    <mergeCell ref="A2508:A2510"/>
    <mergeCell ref="D2508:D2510"/>
    <mergeCell ref="E2508:E2510"/>
    <mergeCell ref="F2508:F2510"/>
    <mergeCell ref="G2495:G2496"/>
    <mergeCell ref="H2495:H2496"/>
    <mergeCell ref="A2497:A2500"/>
    <mergeCell ref="D2497:D2500"/>
    <mergeCell ref="E2497:E2500"/>
    <mergeCell ref="F2497:F2500"/>
    <mergeCell ref="G2497:G2500"/>
    <mergeCell ref="H2497:H2500"/>
    <mergeCell ref="A2495:A2496"/>
    <mergeCell ref="D2495:D2496"/>
    <mergeCell ref="E2495:E2496"/>
    <mergeCell ref="F2495:F2496"/>
    <mergeCell ref="G2490:G2491"/>
    <mergeCell ref="H2490:H2491"/>
    <mergeCell ref="A2492:A2494"/>
    <mergeCell ref="D2492:D2494"/>
    <mergeCell ref="E2492:E2494"/>
    <mergeCell ref="F2492:F2494"/>
    <mergeCell ref="G2492:G2494"/>
    <mergeCell ref="H2492:H2494"/>
    <mergeCell ref="A2490:A2491"/>
    <mergeCell ref="D2490:D2491"/>
    <mergeCell ref="E2490:E2491"/>
    <mergeCell ref="F2490:F2491"/>
    <mergeCell ref="G1025:G1039"/>
    <mergeCell ref="H1025:H1039"/>
    <mergeCell ref="A2488:A2489"/>
    <mergeCell ref="D2488:D2489"/>
    <mergeCell ref="E2488:E2489"/>
    <mergeCell ref="F2488:F2489"/>
    <mergeCell ref="G2488:G2489"/>
    <mergeCell ref="H2488:H2489"/>
    <mergeCell ref="A1025:A1039"/>
    <mergeCell ref="D1025:D1039"/>
    <mergeCell ref="E1025:E1039"/>
    <mergeCell ref="F1025:F1039"/>
    <mergeCell ref="G1017:G1020"/>
    <mergeCell ref="H1017:H1020"/>
    <mergeCell ref="A1021:A1024"/>
    <mergeCell ref="D1021:D1024"/>
    <mergeCell ref="E1021:E1024"/>
    <mergeCell ref="F1021:F1024"/>
    <mergeCell ref="G1021:G1024"/>
    <mergeCell ref="H1021:H1024"/>
    <mergeCell ref="A1017:A1020"/>
    <mergeCell ref="D1017:D1020"/>
    <mergeCell ref="E1017:E1020"/>
    <mergeCell ref="F1017:F1020"/>
    <mergeCell ref="G1007:G1010"/>
    <mergeCell ref="H1007:H1010"/>
    <mergeCell ref="A1011:A1016"/>
    <mergeCell ref="D1011:D1016"/>
    <mergeCell ref="E1011:E1016"/>
    <mergeCell ref="F1011:F1016"/>
    <mergeCell ref="G1011:G1016"/>
    <mergeCell ref="H1011:H1016"/>
    <mergeCell ref="A1007:A1010"/>
    <mergeCell ref="D1007:D1010"/>
    <mergeCell ref="E1007:E1010"/>
    <mergeCell ref="F1007:F1010"/>
    <mergeCell ref="G995:G1000"/>
    <mergeCell ref="H995:H1000"/>
    <mergeCell ref="A1001:A1006"/>
    <mergeCell ref="D1001:D1006"/>
    <mergeCell ref="E1001:E1006"/>
    <mergeCell ref="F1001:F1006"/>
    <mergeCell ref="G1001:G1006"/>
    <mergeCell ref="H1001:H1006"/>
    <mergeCell ref="A995:A1000"/>
    <mergeCell ref="D995:D1000"/>
    <mergeCell ref="E995:E1000"/>
    <mergeCell ref="F995:F1000"/>
    <mergeCell ref="G984:G988"/>
    <mergeCell ref="H984:H988"/>
    <mergeCell ref="A989:A994"/>
    <mergeCell ref="D989:D994"/>
    <mergeCell ref="E989:E994"/>
    <mergeCell ref="F989:F994"/>
    <mergeCell ref="G989:G994"/>
    <mergeCell ref="H989:H994"/>
    <mergeCell ref="A984:A988"/>
    <mergeCell ref="D984:D988"/>
    <mergeCell ref="E984:E988"/>
    <mergeCell ref="F984:F988"/>
    <mergeCell ref="G974:G978"/>
    <mergeCell ref="H974:H978"/>
    <mergeCell ref="A979:A983"/>
    <mergeCell ref="D979:D983"/>
    <mergeCell ref="E979:E983"/>
    <mergeCell ref="F979:F983"/>
    <mergeCell ref="G979:G983"/>
    <mergeCell ref="H979:H983"/>
    <mergeCell ref="A974:A978"/>
    <mergeCell ref="D974:D978"/>
    <mergeCell ref="E974:E978"/>
    <mergeCell ref="F974:F978"/>
    <mergeCell ref="G964:G968"/>
    <mergeCell ref="H964:H968"/>
    <mergeCell ref="A969:A973"/>
    <mergeCell ref="D969:D973"/>
    <mergeCell ref="E969:E973"/>
    <mergeCell ref="F969:F973"/>
    <mergeCell ref="G969:G973"/>
    <mergeCell ref="H969:H973"/>
    <mergeCell ref="A964:A968"/>
    <mergeCell ref="D964:D968"/>
    <mergeCell ref="E964:E968"/>
    <mergeCell ref="F964:F968"/>
    <mergeCell ref="G954:G958"/>
    <mergeCell ref="H954:H958"/>
    <mergeCell ref="A959:A963"/>
    <mergeCell ref="D959:D963"/>
    <mergeCell ref="E959:E963"/>
    <mergeCell ref="F959:F963"/>
    <mergeCell ref="G959:G963"/>
    <mergeCell ref="H959:H963"/>
    <mergeCell ref="A954:A958"/>
    <mergeCell ref="D954:D958"/>
    <mergeCell ref="E954:E958"/>
    <mergeCell ref="F954:F958"/>
    <mergeCell ref="G945:G948"/>
    <mergeCell ref="H945:H948"/>
    <mergeCell ref="A949:A953"/>
    <mergeCell ref="D949:D953"/>
    <mergeCell ref="E949:E953"/>
    <mergeCell ref="F949:F953"/>
    <mergeCell ref="G949:G953"/>
    <mergeCell ref="H949:H953"/>
    <mergeCell ref="A945:A948"/>
    <mergeCell ref="D945:D948"/>
    <mergeCell ref="E945:E948"/>
    <mergeCell ref="F945:F948"/>
    <mergeCell ref="G937:G940"/>
    <mergeCell ref="H937:H940"/>
    <mergeCell ref="A941:A944"/>
    <mergeCell ref="D941:D944"/>
    <mergeCell ref="E941:E944"/>
    <mergeCell ref="F941:F944"/>
    <mergeCell ref="G941:G944"/>
    <mergeCell ref="H941:H944"/>
    <mergeCell ref="A937:A940"/>
    <mergeCell ref="D937:D940"/>
    <mergeCell ref="E937:E940"/>
    <mergeCell ref="F937:F940"/>
    <mergeCell ref="G930:G932"/>
    <mergeCell ref="H930:H932"/>
    <mergeCell ref="A933:A936"/>
    <mergeCell ref="D933:D936"/>
    <mergeCell ref="E933:E936"/>
    <mergeCell ref="F933:F936"/>
    <mergeCell ref="G933:G936"/>
    <mergeCell ref="H933:H936"/>
    <mergeCell ref="A930:A932"/>
    <mergeCell ref="D930:D932"/>
    <mergeCell ref="E930:E932"/>
    <mergeCell ref="F930:F932"/>
    <mergeCell ref="G921:G926"/>
    <mergeCell ref="H921:H926"/>
    <mergeCell ref="A927:A929"/>
    <mergeCell ref="D927:D929"/>
    <mergeCell ref="E927:E929"/>
    <mergeCell ref="F927:F929"/>
    <mergeCell ref="G927:G929"/>
    <mergeCell ref="H927:H929"/>
    <mergeCell ref="A921:A926"/>
    <mergeCell ref="D921:D926"/>
    <mergeCell ref="E921:E926"/>
    <mergeCell ref="F921:F926"/>
    <mergeCell ref="G907:G911"/>
    <mergeCell ref="H907:H911"/>
    <mergeCell ref="A912:A916"/>
    <mergeCell ref="D912:D916"/>
    <mergeCell ref="E912:E916"/>
    <mergeCell ref="F912:F916"/>
    <mergeCell ref="G912:G916"/>
    <mergeCell ref="H912:H916"/>
    <mergeCell ref="A907:A911"/>
    <mergeCell ref="D907:D911"/>
    <mergeCell ref="E907:E911"/>
    <mergeCell ref="F907:F911"/>
    <mergeCell ref="G897:G901"/>
    <mergeCell ref="H897:H901"/>
    <mergeCell ref="A902:A906"/>
    <mergeCell ref="D902:D906"/>
    <mergeCell ref="E902:E906"/>
    <mergeCell ref="F902:F906"/>
    <mergeCell ref="G902:G906"/>
    <mergeCell ref="H902:H906"/>
    <mergeCell ref="A897:A901"/>
    <mergeCell ref="D897:D901"/>
    <mergeCell ref="E897:E901"/>
    <mergeCell ref="F897:F901"/>
    <mergeCell ref="G888:G892"/>
    <mergeCell ref="H888:H892"/>
    <mergeCell ref="A893:A896"/>
    <mergeCell ref="D893:D896"/>
    <mergeCell ref="E893:E896"/>
    <mergeCell ref="F893:F896"/>
    <mergeCell ref="G893:G896"/>
    <mergeCell ref="H893:H896"/>
    <mergeCell ref="A888:A892"/>
    <mergeCell ref="D888:D892"/>
    <mergeCell ref="E888:E892"/>
    <mergeCell ref="F888:F892"/>
    <mergeCell ref="G880:G883"/>
    <mergeCell ref="H880:H883"/>
    <mergeCell ref="A884:A887"/>
    <mergeCell ref="D884:D887"/>
    <mergeCell ref="E884:E887"/>
    <mergeCell ref="F884:F887"/>
    <mergeCell ref="G884:G887"/>
    <mergeCell ref="H884:H887"/>
    <mergeCell ref="A880:A883"/>
    <mergeCell ref="D880:D883"/>
    <mergeCell ref="E880:E883"/>
    <mergeCell ref="F880:F883"/>
    <mergeCell ref="G871:G873"/>
    <mergeCell ref="H871:H873"/>
    <mergeCell ref="A874:A875"/>
    <mergeCell ref="D874:D875"/>
    <mergeCell ref="E874:E875"/>
    <mergeCell ref="F874:F875"/>
    <mergeCell ref="G874:G875"/>
    <mergeCell ref="H874:H875"/>
    <mergeCell ref="A871:A873"/>
    <mergeCell ref="D871:D873"/>
    <mergeCell ref="E871:E873"/>
    <mergeCell ref="F871:F873"/>
    <mergeCell ref="G867:G868"/>
    <mergeCell ref="H867:H868"/>
    <mergeCell ref="A869:A870"/>
    <mergeCell ref="D869:D870"/>
    <mergeCell ref="E869:E870"/>
    <mergeCell ref="F869:F870"/>
    <mergeCell ref="G869:G870"/>
    <mergeCell ref="H869:H870"/>
    <mergeCell ref="A867:A868"/>
    <mergeCell ref="D867:D868"/>
    <mergeCell ref="E867:E868"/>
    <mergeCell ref="F867:F868"/>
    <mergeCell ref="G861:G864"/>
    <mergeCell ref="H861:H864"/>
    <mergeCell ref="A865:A866"/>
    <mergeCell ref="D865:D866"/>
    <mergeCell ref="E865:E866"/>
    <mergeCell ref="F865:F866"/>
    <mergeCell ref="G865:G866"/>
    <mergeCell ref="H865:H866"/>
    <mergeCell ref="A861:A864"/>
    <mergeCell ref="D861:D864"/>
    <mergeCell ref="E861:E864"/>
    <mergeCell ref="F861:F864"/>
    <mergeCell ref="G854:G857"/>
    <mergeCell ref="H854:H857"/>
    <mergeCell ref="A858:A860"/>
    <mergeCell ref="D858:D860"/>
    <mergeCell ref="E858:E860"/>
    <mergeCell ref="F858:F860"/>
    <mergeCell ref="G858:G860"/>
    <mergeCell ref="H858:H860"/>
    <mergeCell ref="A854:A857"/>
    <mergeCell ref="D854:D857"/>
    <mergeCell ref="E854:E857"/>
    <mergeCell ref="F854:F857"/>
    <mergeCell ref="G841:G848"/>
    <mergeCell ref="H841:H848"/>
    <mergeCell ref="A849:A853"/>
    <mergeCell ref="D849:D853"/>
    <mergeCell ref="E849:E853"/>
    <mergeCell ref="F849:F853"/>
    <mergeCell ref="G849:G853"/>
    <mergeCell ref="H849:H853"/>
    <mergeCell ref="A841:A848"/>
    <mergeCell ref="D841:D848"/>
    <mergeCell ref="E841:E848"/>
    <mergeCell ref="F841:F848"/>
    <mergeCell ref="G834:G837"/>
    <mergeCell ref="H834:H837"/>
    <mergeCell ref="A838:A840"/>
    <mergeCell ref="D838:D840"/>
    <mergeCell ref="E838:E840"/>
    <mergeCell ref="F838:F840"/>
    <mergeCell ref="G838:G840"/>
    <mergeCell ref="H838:H840"/>
    <mergeCell ref="A834:A837"/>
    <mergeCell ref="D834:D837"/>
    <mergeCell ref="E834:E837"/>
    <mergeCell ref="F834:F837"/>
    <mergeCell ref="G822:G828"/>
    <mergeCell ref="H822:H828"/>
    <mergeCell ref="A829:A833"/>
    <mergeCell ref="D829:D833"/>
    <mergeCell ref="E829:E833"/>
    <mergeCell ref="F829:F833"/>
    <mergeCell ref="G829:G833"/>
    <mergeCell ref="H829:H833"/>
    <mergeCell ref="A822:A828"/>
    <mergeCell ref="D822:D828"/>
    <mergeCell ref="E822:E828"/>
    <mergeCell ref="F822:F828"/>
    <mergeCell ref="G808:G814"/>
    <mergeCell ref="H808:H814"/>
    <mergeCell ref="A815:A821"/>
    <mergeCell ref="D815:D821"/>
    <mergeCell ref="E815:E821"/>
    <mergeCell ref="F815:F821"/>
    <mergeCell ref="G815:G821"/>
    <mergeCell ref="H815:H821"/>
    <mergeCell ref="A808:A814"/>
    <mergeCell ref="D808:D814"/>
    <mergeCell ref="E808:E814"/>
    <mergeCell ref="F808:F814"/>
    <mergeCell ref="G795:G799"/>
    <mergeCell ref="H795:H799"/>
    <mergeCell ref="A800:A807"/>
    <mergeCell ref="D800:D807"/>
    <mergeCell ref="E800:E807"/>
    <mergeCell ref="F800:F807"/>
    <mergeCell ref="G800:G807"/>
    <mergeCell ref="H800:H807"/>
    <mergeCell ref="A795:A799"/>
    <mergeCell ref="D795:D799"/>
    <mergeCell ref="E795:E799"/>
    <mergeCell ref="F795:F799"/>
    <mergeCell ref="G785:G787"/>
    <mergeCell ref="H785:H787"/>
    <mergeCell ref="A788:A794"/>
    <mergeCell ref="D788:D794"/>
    <mergeCell ref="E788:E794"/>
    <mergeCell ref="F788:F794"/>
    <mergeCell ref="G788:G794"/>
    <mergeCell ref="H788:H794"/>
    <mergeCell ref="A785:A787"/>
    <mergeCell ref="D785:D787"/>
    <mergeCell ref="E785:E787"/>
    <mergeCell ref="F785:F787"/>
    <mergeCell ref="G777:G781"/>
    <mergeCell ref="H777:H781"/>
    <mergeCell ref="A782:A784"/>
    <mergeCell ref="D782:D784"/>
    <mergeCell ref="E782:E784"/>
    <mergeCell ref="F782:F784"/>
    <mergeCell ref="G782:G784"/>
    <mergeCell ref="H782:H784"/>
    <mergeCell ref="A777:A781"/>
    <mergeCell ref="D777:D781"/>
    <mergeCell ref="E777:E781"/>
    <mergeCell ref="F777:F781"/>
    <mergeCell ref="G764:G767"/>
    <mergeCell ref="H764:H767"/>
    <mergeCell ref="A768:A771"/>
    <mergeCell ref="D768:D771"/>
    <mergeCell ref="E768:E771"/>
    <mergeCell ref="F768:F771"/>
    <mergeCell ref="G768:G771"/>
    <mergeCell ref="H768:H771"/>
    <mergeCell ref="A764:A767"/>
    <mergeCell ref="D764:D767"/>
    <mergeCell ref="E764:E767"/>
    <mergeCell ref="F764:F767"/>
    <mergeCell ref="G757:G760"/>
    <mergeCell ref="H757:H760"/>
    <mergeCell ref="A761:A763"/>
    <mergeCell ref="D761:D763"/>
    <mergeCell ref="E761:E763"/>
    <mergeCell ref="F761:F763"/>
    <mergeCell ref="G761:G763"/>
    <mergeCell ref="H761:H763"/>
    <mergeCell ref="A757:A760"/>
    <mergeCell ref="D757:D760"/>
    <mergeCell ref="E757:E760"/>
    <mergeCell ref="F757:F760"/>
    <mergeCell ref="G745:G751"/>
    <mergeCell ref="H745:H751"/>
    <mergeCell ref="A752:A756"/>
    <mergeCell ref="D752:D756"/>
    <mergeCell ref="E752:E756"/>
    <mergeCell ref="F752:F756"/>
    <mergeCell ref="G752:G756"/>
    <mergeCell ref="H752:H756"/>
    <mergeCell ref="A745:A751"/>
    <mergeCell ref="D745:D751"/>
    <mergeCell ref="E745:E751"/>
    <mergeCell ref="F745:F751"/>
    <mergeCell ref="G738:G741"/>
    <mergeCell ref="H738:H741"/>
    <mergeCell ref="A742:A744"/>
    <mergeCell ref="D742:D744"/>
    <mergeCell ref="E742:E744"/>
    <mergeCell ref="F742:F744"/>
    <mergeCell ref="G742:G744"/>
    <mergeCell ref="H742:H744"/>
    <mergeCell ref="A738:A741"/>
    <mergeCell ref="D738:D741"/>
    <mergeCell ref="E738:E741"/>
    <mergeCell ref="F738:F741"/>
    <mergeCell ref="G729:G731"/>
    <mergeCell ref="H729:H731"/>
    <mergeCell ref="A732:A737"/>
    <mergeCell ref="D732:D737"/>
    <mergeCell ref="E732:E737"/>
    <mergeCell ref="F732:F737"/>
    <mergeCell ref="G732:G737"/>
    <mergeCell ref="H732:H737"/>
    <mergeCell ref="A729:A731"/>
    <mergeCell ref="D729:D731"/>
    <mergeCell ref="E729:E731"/>
    <mergeCell ref="F729:F731"/>
    <mergeCell ref="G721:G725"/>
    <mergeCell ref="H721:H725"/>
    <mergeCell ref="A726:A728"/>
    <mergeCell ref="D726:D728"/>
    <mergeCell ref="E726:E728"/>
    <mergeCell ref="F726:F728"/>
    <mergeCell ref="G726:G728"/>
    <mergeCell ref="H726:H728"/>
    <mergeCell ref="A721:A725"/>
    <mergeCell ref="D721:D725"/>
    <mergeCell ref="E721:E725"/>
    <mergeCell ref="F721:F725"/>
    <mergeCell ref="G713:G715"/>
    <mergeCell ref="H713:H715"/>
    <mergeCell ref="A716:A720"/>
    <mergeCell ref="D716:D720"/>
    <mergeCell ref="E716:E720"/>
    <mergeCell ref="F716:F720"/>
    <mergeCell ref="G716:G720"/>
    <mergeCell ref="H716:H720"/>
    <mergeCell ref="A713:A715"/>
    <mergeCell ref="D713:D715"/>
    <mergeCell ref="E713:E715"/>
    <mergeCell ref="F713:F715"/>
    <mergeCell ref="G703:G708"/>
    <mergeCell ref="H703:H708"/>
    <mergeCell ref="A709:A712"/>
    <mergeCell ref="D709:D712"/>
    <mergeCell ref="E709:E712"/>
    <mergeCell ref="F709:F712"/>
    <mergeCell ref="G709:G712"/>
    <mergeCell ref="H709:H712"/>
    <mergeCell ref="A703:A708"/>
    <mergeCell ref="D703:D708"/>
    <mergeCell ref="E703:E708"/>
    <mergeCell ref="F703:F708"/>
    <mergeCell ref="G693:G697"/>
    <mergeCell ref="H693:H697"/>
    <mergeCell ref="A698:A702"/>
    <mergeCell ref="D698:D702"/>
    <mergeCell ref="E698:E702"/>
    <mergeCell ref="F698:F702"/>
    <mergeCell ref="G698:G702"/>
    <mergeCell ref="H698:H702"/>
    <mergeCell ref="A693:A697"/>
    <mergeCell ref="D693:D697"/>
    <mergeCell ref="E693:E697"/>
    <mergeCell ref="F693:F697"/>
    <mergeCell ref="G685:G688"/>
    <mergeCell ref="H685:H688"/>
    <mergeCell ref="A689:A692"/>
    <mergeCell ref="D689:D692"/>
    <mergeCell ref="E689:E692"/>
    <mergeCell ref="F689:F692"/>
    <mergeCell ref="G689:G692"/>
    <mergeCell ref="H689:H692"/>
    <mergeCell ref="A685:A688"/>
    <mergeCell ref="D685:D688"/>
    <mergeCell ref="E685:E688"/>
    <mergeCell ref="F685:F688"/>
    <mergeCell ref="G672:G678"/>
    <mergeCell ref="H672:H678"/>
    <mergeCell ref="A679:A684"/>
    <mergeCell ref="D679:D684"/>
    <mergeCell ref="E679:E684"/>
    <mergeCell ref="F679:F684"/>
    <mergeCell ref="G679:G684"/>
    <mergeCell ref="H679:H684"/>
    <mergeCell ref="A672:A678"/>
    <mergeCell ref="D672:D678"/>
    <mergeCell ref="E672:E678"/>
    <mergeCell ref="F672:F678"/>
    <mergeCell ref="G659:G665"/>
    <mergeCell ref="H659:H665"/>
    <mergeCell ref="A666:A671"/>
    <mergeCell ref="D666:D671"/>
    <mergeCell ref="E666:E671"/>
    <mergeCell ref="F666:F671"/>
    <mergeCell ref="G666:G671"/>
    <mergeCell ref="H666:H671"/>
    <mergeCell ref="A659:A665"/>
    <mergeCell ref="D659:D665"/>
    <mergeCell ref="E659:E665"/>
    <mergeCell ref="F659:F665"/>
    <mergeCell ref="G644:G651"/>
    <mergeCell ref="H644:H651"/>
    <mergeCell ref="A652:A658"/>
    <mergeCell ref="D652:D658"/>
    <mergeCell ref="E652:E658"/>
    <mergeCell ref="F652:F658"/>
    <mergeCell ref="G652:G658"/>
    <mergeCell ref="H652:H658"/>
    <mergeCell ref="A644:A651"/>
    <mergeCell ref="D644:D651"/>
    <mergeCell ref="E644:E651"/>
    <mergeCell ref="F644:F651"/>
    <mergeCell ref="G637:G640"/>
    <mergeCell ref="H637:H640"/>
    <mergeCell ref="A641:A643"/>
    <mergeCell ref="D641:D643"/>
    <mergeCell ref="E641:E643"/>
    <mergeCell ref="F641:F643"/>
    <mergeCell ref="G641:G643"/>
    <mergeCell ref="H641:H643"/>
    <mergeCell ref="A637:A640"/>
    <mergeCell ref="D637:D640"/>
    <mergeCell ref="E637:E640"/>
    <mergeCell ref="F637:F640"/>
    <mergeCell ref="G624:G630"/>
    <mergeCell ref="H624:H630"/>
    <mergeCell ref="A631:A636"/>
    <mergeCell ref="D631:D636"/>
    <mergeCell ref="E631:E636"/>
    <mergeCell ref="F631:F636"/>
    <mergeCell ref="G631:G636"/>
    <mergeCell ref="H631:H636"/>
    <mergeCell ref="A624:A630"/>
    <mergeCell ref="D624:D630"/>
    <mergeCell ref="E624:E630"/>
    <mergeCell ref="F624:F630"/>
    <mergeCell ref="G611:G617"/>
    <mergeCell ref="H611:H617"/>
    <mergeCell ref="A618:A623"/>
    <mergeCell ref="D618:D623"/>
    <mergeCell ref="E618:E623"/>
    <mergeCell ref="F618:F623"/>
    <mergeCell ref="G618:G623"/>
    <mergeCell ref="H618:H623"/>
    <mergeCell ref="A611:A617"/>
    <mergeCell ref="D611:D617"/>
    <mergeCell ref="E611:E617"/>
    <mergeCell ref="F611:F617"/>
    <mergeCell ref="G596:G603"/>
    <mergeCell ref="H596:H603"/>
    <mergeCell ref="A604:A610"/>
    <mergeCell ref="D604:D610"/>
    <mergeCell ref="E604:E610"/>
    <mergeCell ref="F604:F610"/>
    <mergeCell ref="G604:G610"/>
    <mergeCell ref="H604:H610"/>
    <mergeCell ref="A596:A603"/>
    <mergeCell ref="D596:D603"/>
    <mergeCell ref="E596:E603"/>
    <mergeCell ref="F596:F603"/>
    <mergeCell ref="G584:G587"/>
    <mergeCell ref="H584:H587"/>
    <mergeCell ref="A593:A595"/>
    <mergeCell ref="D593:D595"/>
    <mergeCell ref="E593:E595"/>
    <mergeCell ref="F593:F595"/>
    <mergeCell ref="G593:G595"/>
    <mergeCell ref="H593:H595"/>
    <mergeCell ref="A584:A587"/>
    <mergeCell ref="D584:D587"/>
    <mergeCell ref="E584:E587"/>
    <mergeCell ref="F584:F587"/>
    <mergeCell ref="G575:G580"/>
    <mergeCell ref="H575:H580"/>
    <mergeCell ref="A581:A583"/>
    <mergeCell ref="D581:D583"/>
    <mergeCell ref="E581:E583"/>
    <mergeCell ref="F581:F583"/>
    <mergeCell ref="G581:G583"/>
    <mergeCell ref="H581:H583"/>
    <mergeCell ref="A575:A580"/>
    <mergeCell ref="D575:D580"/>
    <mergeCell ref="E575:E580"/>
    <mergeCell ref="F575:F580"/>
    <mergeCell ref="G571:G572"/>
    <mergeCell ref="H571:H572"/>
    <mergeCell ref="A573:A574"/>
    <mergeCell ref="B573:B574"/>
    <mergeCell ref="C573:C574"/>
    <mergeCell ref="D573:D574"/>
    <mergeCell ref="E573:E574"/>
    <mergeCell ref="F573:F574"/>
    <mergeCell ref="G573:G574"/>
    <mergeCell ref="H573:H574"/>
    <mergeCell ref="A571:A572"/>
    <mergeCell ref="D571:D572"/>
    <mergeCell ref="E571:E572"/>
    <mergeCell ref="F571:F572"/>
    <mergeCell ref="G560:G562"/>
    <mergeCell ref="H560:H562"/>
    <mergeCell ref="A569:A570"/>
    <mergeCell ref="D569:D570"/>
    <mergeCell ref="E569:E570"/>
    <mergeCell ref="F569:F570"/>
    <mergeCell ref="G569:G570"/>
    <mergeCell ref="H569:H570"/>
    <mergeCell ref="A560:A562"/>
    <mergeCell ref="D560:D562"/>
    <mergeCell ref="E560:E562"/>
    <mergeCell ref="F560:F562"/>
    <mergeCell ref="D1309:D1312"/>
    <mergeCell ref="E1309:E1312"/>
    <mergeCell ref="F1309:F1312"/>
    <mergeCell ref="G1309:G1312"/>
    <mergeCell ref="H1309:H1312"/>
    <mergeCell ref="H100:H102"/>
    <mergeCell ref="H480:H481"/>
    <mergeCell ref="H492:H493"/>
    <mergeCell ref="H1158:H1159"/>
    <mergeCell ref="H104:H106"/>
    <mergeCell ref="A104:A106"/>
    <mergeCell ref="C104:C106"/>
    <mergeCell ref="D104:D106"/>
    <mergeCell ref="E104:E106"/>
    <mergeCell ref="F104:F106"/>
    <mergeCell ref="G104:G106"/>
    <mergeCell ref="F95:F99"/>
    <mergeCell ref="G95:G99"/>
    <mergeCell ref="H95:H99"/>
    <mergeCell ref="A100:A102"/>
    <mergeCell ref="C100:C102"/>
    <mergeCell ref="D100:D102"/>
    <mergeCell ref="E100:E102"/>
    <mergeCell ref="F100:F102"/>
    <mergeCell ref="G100:G102"/>
    <mergeCell ref="E95:E99"/>
    <mergeCell ref="A95:A99"/>
    <mergeCell ref="C95:C96"/>
    <mergeCell ref="D95:D99"/>
    <mergeCell ref="C97:C99"/>
    <mergeCell ref="A88:A94"/>
    <mergeCell ref="B88:B90"/>
    <mergeCell ref="C88:C90"/>
    <mergeCell ref="H88:H94"/>
    <mergeCell ref="B91:B94"/>
    <mergeCell ref="C91:C94"/>
    <mergeCell ref="D88:D94"/>
    <mergeCell ref="E88:E94"/>
    <mergeCell ref="F88:F94"/>
    <mergeCell ref="G88:G94"/>
    <mergeCell ref="F73:F87"/>
    <mergeCell ref="G73:G87"/>
    <mergeCell ref="H73:H87"/>
    <mergeCell ref="B75:B76"/>
    <mergeCell ref="C75:C76"/>
    <mergeCell ref="B77:B79"/>
    <mergeCell ref="C77:C79"/>
    <mergeCell ref="B80:B82"/>
    <mergeCell ref="C80:C82"/>
    <mergeCell ref="B83:B84"/>
    <mergeCell ref="G68:G70"/>
    <mergeCell ref="H68:H70"/>
    <mergeCell ref="A73:A87"/>
    <mergeCell ref="B73:B74"/>
    <mergeCell ref="C73:C74"/>
    <mergeCell ref="C83:C84"/>
    <mergeCell ref="B85:B87"/>
    <mergeCell ref="C85:C87"/>
    <mergeCell ref="D73:D87"/>
    <mergeCell ref="E73:E87"/>
    <mergeCell ref="A68:A70"/>
    <mergeCell ref="D68:D70"/>
    <mergeCell ref="E68:E70"/>
    <mergeCell ref="F68:F70"/>
    <mergeCell ref="G62:G65"/>
    <mergeCell ref="H62:H65"/>
    <mergeCell ref="F60:F61"/>
    <mergeCell ref="A66:A67"/>
    <mergeCell ref="D66:D67"/>
    <mergeCell ref="E66:E67"/>
    <mergeCell ref="F66:F67"/>
    <mergeCell ref="G66:G67"/>
    <mergeCell ref="H66:H67"/>
    <mergeCell ref="A62:A65"/>
    <mergeCell ref="D62:D65"/>
    <mergeCell ref="E62:E65"/>
    <mergeCell ref="F62:F65"/>
    <mergeCell ref="G60:G61"/>
    <mergeCell ref="H60:H61"/>
    <mergeCell ref="G57:G58"/>
    <mergeCell ref="H57:H58"/>
    <mergeCell ref="A57:A58"/>
    <mergeCell ref="D57:D58"/>
    <mergeCell ref="E57:E58"/>
    <mergeCell ref="F57:F58"/>
    <mergeCell ref="G50:G52"/>
    <mergeCell ref="H50:H52"/>
    <mergeCell ref="F47:F49"/>
    <mergeCell ref="F53:F54"/>
    <mergeCell ref="G53:G54"/>
    <mergeCell ref="H53:H54"/>
    <mergeCell ref="G47:G49"/>
    <mergeCell ref="H47:H49"/>
    <mergeCell ref="E2433:E2436"/>
    <mergeCell ref="G2433:G2436"/>
    <mergeCell ref="H2433:H2436"/>
    <mergeCell ref="G1332:G1333"/>
    <mergeCell ref="G1341:G1342"/>
    <mergeCell ref="H1341:H1342"/>
    <mergeCell ref="E50:E52"/>
    <mergeCell ref="F50:F52"/>
    <mergeCell ref="A47:A49"/>
    <mergeCell ref="D47:D49"/>
    <mergeCell ref="E47:E49"/>
    <mergeCell ref="A53:A54"/>
    <mergeCell ref="D53:D54"/>
    <mergeCell ref="E53:E54"/>
    <mergeCell ref="A50:A52"/>
    <mergeCell ref="D50:D52"/>
    <mergeCell ref="A60:A61"/>
    <mergeCell ref="D60:D61"/>
    <mergeCell ref="E60:E61"/>
    <mergeCell ref="F2433:F2436"/>
    <mergeCell ref="C1329:C1331"/>
    <mergeCell ref="D1329:D1331"/>
    <mergeCell ref="C1335:C1337"/>
    <mergeCell ref="F1341:F1342"/>
    <mergeCell ref="C2433:C2436"/>
    <mergeCell ref="A1329:A1330"/>
    <mergeCell ref="D1320:D1323"/>
    <mergeCell ref="A2437:A2440"/>
    <mergeCell ref="C2437:C2440"/>
    <mergeCell ref="D2437:D2440"/>
    <mergeCell ref="A2433:A2436"/>
    <mergeCell ref="D2433:D2436"/>
    <mergeCell ref="G2441:G2445"/>
    <mergeCell ref="H2441:H2445"/>
    <mergeCell ref="A1320:A1321"/>
    <mergeCell ref="B1320:B1321"/>
    <mergeCell ref="C1324:C1326"/>
    <mergeCell ref="G1324:G1326"/>
    <mergeCell ref="A1322:A1323"/>
    <mergeCell ref="C1320:C1322"/>
    <mergeCell ref="E1320:E1322"/>
    <mergeCell ref="G1320:G1322"/>
    <mergeCell ref="F2437:F2440"/>
    <mergeCell ref="G2437:G2440"/>
    <mergeCell ref="H2437:H2440"/>
    <mergeCell ref="E2437:E2440"/>
    <mergeCell ref="A2441:A2445"/>
    <mergeCell ref="C2441:C2442"/>
    <mergeCell ref="D2441:D2445"/>
    <mergeCell ref="D2446:D2448"/>
    <mergeCell ref="C2443:C2444"/>
    <mergeCell ref="E2446:E2448"/>
    <mergeCell ref="F2446:F2448"/>
    <mergeCell ref="F2441:F2445"/>
    <mergeCell ref="E2441:E2445"/>
    <mergeCell ref="G2446:G2448"/>
    <mergeCell ref="H2446:H2448"/>
    <mergeCell ref="A2449:A2451"/>
    <mergeCell ref="C2449:C2451"/>
    <mergeCell ref="D2449:D2451"/>
    <mergeCell ref="E2449:E2451"/>
    <mergeCell ref="F2449:F2451"/>
    <mergeCell ref="G2449:G2451"/>
    <mergeCell ref="H2449:H2451"/>
    <mergeCell ref="A2446:A2448"/>
    <mergeCell ref="E1341:E1342"/>
    <mergeCell ref="A1332:A1335"/>
    <mergeCell ref="C1332:C1334"/>
    <mergeCell ref="D1332:D1334"/>
    <mergeCell ref="A1338:A1340"/>
    <mergeCell ref="C1338:C1340"/>
    <mergeCell ref="D1338:D1339"/>
    <mergeCell ref="A1347:A1349"/>
    <mergeCell ref="C1347:C1349"/>
    <mergeCell ref="D1347:D1349"/>
    <mergeCell ref="A1341:A1342"/>
    <mergeCell ref="D1341:D1342"/>
    <mergeCell ref="D1354:D1356"/>
    <mergeCell ref="A1351:A1353"/>
    <mergeCell ref="C1351:C1353"/>
    <mergeCell ref="D1351:D1353"/>
    <mergeCell ref="A1360:A1362"/>
    <mergeCell ref="C1360:C1362"/>
    <mergeCell ref="D1360:D1362"/>
    <mergeCell ref="F1354:F1355"/>
    <mergeCell ref="A1357:A1359"/>
    <mergeCell ref="C1357:C1359"/>
    <mergeCell ref="D1357:D1359"/>
    <mergeCell ref="F1357:F1358"/>
    <mergeCell ref="A1354:A1356"/>
    <mergeCell ref="C1354:C1356"/>
    <mergeCell ref="C1376:C1377"/>
    <mergeCell ref="D1390:D1392"/>
    <mergeCell ref="F1363:F1364"/>
    <mergeCell ref="A1366:A1368"/>
    <mergeCell ref="C1366:C1368"/>
    <mergeCell ref="D1366:D1368"/>
    <mergeCell ref="F1366:F1367"/>
    <mergeCell ref="A1363:A1365"/>
    <mergeCell ref="C1363:C1365"/>
    <mergeCell ref="D1363:D1365"/>
    <mergeCell ref="F1369:F1370"/>
    <mergeCell ref="A1369:A1371"/>
    <mergeCell ref="C1369:C1371"/>
    <mergeCell ref="D1369:D1371"/>
    <mergeCell ref="A1393:A1394"/>
    <mergeCell ref="A1390:A1391"/>
    <mergeCell ref="B1390:B1391"/>
    <mergeCell ref="C1390:C1392"/>
    <mergeCell ref="A1395:A1398"/>
    <mergeCell ref="C1395:C1397"/>
    <mergeCell ref="D1395:D1398"/>
    <mergeCell ref="F1395:F1396"/>
    <mergeCell ref="B1398:B1399"/>
    <mergeCell ref="C1393:C1394"/>
    <mergeCell ref="G1390:G1391"/>
    <mergeCell ref="F1402:F1403"/>
    <mergeCell ref="G1402:G1403"/>
    <mergeCell ref="C1398:C1401"/>
    <mergeCell ref="D1393:D1394"/>
    <mergeCell ref="G1393:G1394"/>
    <mergeCell ref="G1395:G1396"/>
    <mergeCell ref="A1409:A1411"/>
    <mergeCell ref="B1409:B1410"/>
    <mergeCell ref="C1409:C1411"/>
    <mergeCell ref="D1402:D1404"/>
    <mergeCell ref="D1409:D1411"/>
    <mergeCell ref="A1402:A1404"/>
    <mergeCell ref="B1402:B1403"/>
    <mergeCell ref="C1402:C1404"/>
    <mergeCell ref="F1409:F1410"/>
    <mergeCell ref="G1409:G1410"/>
    <mergeCell ref="B1405:B1406"/>
    <mergeCell ref="C1405:C1408"/>
    <mergeCell ref="G1416:G1417"/>
    <mergeCell ref="B1412:B1413"/>
    <mergeCell ref="C1412:C1415"/>
    <mergeCell ref="A1416:A1418"/>
    <mergeCell ref="B1416:B1417"/>
    <mergeCell ref="C1416:C1418"/>
    <mergeCell ref="D1416:D1418"/>
    <mergeCell ref="F1416:F1417"/>
    <mergeCell ref="D1419:D1421"/>
    <mergeCell ref="F1419:F1420"/>
    <mergeCell ref="G1419:G1420"/>
    <mergeCell ref="A1422:A1424"/>
    <mergeCell ref="B1422:B1423"/>
    <mergeCell ref="C1422:C1424"/>
    <mergeCell ref="D1422:D1424"/>
    <mergeCell ref="F1422:F1423"/>
    <mergeCell ref="G1422:G1423"/>
    <mergeCell ref="A1419:A1421"/>
    <mergeCell ref="B1419:B1420"/>
    <mergeCell ref="C1419:C1421"/>
    <mergeCell ref="D1425:D1427"/>
    <mergeCell ref="F1425:F1426"/>
    <mergeCell ref="G1425:G1426"/>
    <mergeCell ref="A1429:A1431"/>
    <mergeCell ref="D1429:D1431"/>
    <mergeCell ref="A1425:A1427"/>
    <mergeCell ref="B1425:B1426"/>
    <mergeCell ref="C1425:C1427"/>
    <mergeCell ref="A1432:A1434"/>
    <mergeCell ref="D1432:D1434"/>
    <mergeCell ref="A1435:A1437"/>
    <mergeCell ref="D1435:D1437"/>
    <mergeCell ref="A1438:A1441"/>
    <mergeCell ref="D1438:D1441"/>
    <mergeCell ref="A1442:A1445"/>
    <mergeCell ref="D1442:D1445"/>
    <mergeCell ref="A1453:A1455"/>
    <mergeCell ref="D1453:D1455"/>
    <mergeCell ref="G1457:G1458"/>
    <mergeCell ref="A1446:A1449"/>
    <mergeCell ref="D1446:D1449"/>
    <mergeCell ref="A1450:A1452"/>
    <mergeCell ref="D1450:D1452"/>
    <mergeCell ref="G1460:G1461"/>
    <mergeCell ref="A1457:A1458"/>
    <mergeCell ref="C1457:C1459"/>
    <mergeCell ref="D1457:D1459"/>
    <mergeCell ref="A1460:A1461"/>
    <mergeCell ref="C1460:C1462"/>
    <mergeCell ref="D1460:D1462"/>
    <mergeCell ref="A1463:A1465"/>
    <mergeCell ref="D1463:D1465"/>
    <mergeCell ref="A1466:A1468"/>
    <mergeCell ref="D1466:D1468"/>
    <mergeCell ref="G1883:G1886"/>
    <mergeCell ref="H1883:H1886"/>
    <mergeCell ref="A1469:A1471"/>
    <mergeCell ref="D1469:D1471"/>
    <mergeCell ref="A1883:A1886"/>
    <mergeCell ref="D1883:D1886"/>
    <mergeCell ref="A1812:A1815"/>
    <mergeCell ref="C1812:C1814"/>
    <mergeCell ref="D1812:D1815"/>
    <mergeCell ref="F1812:F1815"/>
    <mergeCell ref="E1887:E1889"/>
    <mergeCell ref="E1883:E1886"/>
    <mergeCell ref="F1883:F1886"/>
    <mergeCell ref="F1887:F1889"/>
    <mergeCell ref="G1887:G1889"/>
    <mergeCell ref="H1887:H1889"/>
    <mergeCell ref="A1890:A1892"/>
    <mergeCell ref="D1890:D1892"/>
    <mergeCell ref="E1890:E1892"/>
    <mergeCell ref="F1890:F1892"/>
    <mergeCell ref="G1890:G1892"/>
    <mergeCell ref="H1890:H1892"/>
    <mergeCell ref="A1887:A1889"/>
    <mergeCell ref="D1887:D1889"/>
    <mergeCell ref="A1896:A1900"/>
    <mergeCell ref="C1896:C1898"/>
    <mergeCell ref="D1896:D1900"/>
    <mergeCell ref="E1893:E1895"/>
    <mergeCell ref="A1893:A1895"/>
    <mergeCell ref="C1893:C1895"/>
    <mergeCell ref="D1893:D1895"/>
    <mergeCell ref="E1896:E1900"/>
    <mergeCell ref="F1896:F1900"/>
    <mergeCell ref="G1896:G1900"/>
    <mergeCell ref="H1896:H1900"/>
    <mergeCell ref="A1903:A1904"/>
    <mergeCell ref="D1903:D1904"/>
    <mergeCell ref="E1903:E1904"/>
    <mergeCell ref="E1901:E1902"/>
    <mergeCell ref="A1901:A1902"/>
    <mergeCell ref="C1901:C1902"/>
    <mergeCell ref="D1901:D1902"/>
    <mergeCell ref="A1905:A1906"/>
    <mergeCell ref="C1905:C1906"/>
    <mergeCell ref="D1905:D1906"/>
    <mergeCell ref="E1905:E1906"/>
    <mergeCell ref="G1912:G1914"/>
    <mergeCell ref="H1912:H1914"/>
    <mergeCell ref="F1903:F1904"/>
    <mergeCell ref="G1903:G1904"/>
    <mergeCell ref="H1903:H1904"/>
    <mergeCell ref="F1905:F1906"/>
    <mergeCell ref="G1905:G1906"/>
    <mergeCell ref="A1912:A1914"/>
    <mergeCell ref="D1912:D1914"/>
    <mergeCell ref="E1912:E1914"/>
    <mergeCell ref="F1912:F1914"/>
    <mergeCell ref="G1812:G1815"/>
    <mergeCell ref="H1812:H1815"/>
    <mergeCell ref="H1905:H1906"/>
    <mergeCell ref="F1901:F1902"/>
    <mergeCell ref="G1901:G1902"/>
    <mergeCell ref="H1901:H1902"/>
    <mergeCell ref="F1893:F1895"/>
    <mergeCell ref="G1893:G1895"/>
    <mergeCell ref="H1893:H1895"/>
    <mergeCell ref="F1819:F1820"/>
    <mergeCell ref="B1813:B1814"/>
    <mergeCell ref="A1816:A1818"/>
    <mergeCell ref="D1816:D1818"/>
    <mergeCell ref="E1816:E1818"/>
    <mergeCell ref="E1812:E1815"/>
    <mergeCell ref="B1817:B1818"/>
    <mergeCell ref="C1817:C1818"/>
    <mergeCell ref="F1816:F1818"/>
    <mergeCell ref="G1816:G1818"/>
    <mergeCell ref="H1816:H1818"/>
    <mergeCell ref="D1819:D1820"/>
    <mergeCell ref="E1819:E1820"/>
    <mergeCell ref="G1819:G1820"/>
    <mergeCell ref="H1819:H1820"/>
    <mergeCell ref="A1819:A1820"/>
    <mergeCell ref="B1819:B1820"/>
    <mergeCell ref="C1819:C1820"/>
    <mergeCell ref="G1831:G1834"/>
    <mergeCell ref="H1831:H1834"/>
    <mergeCell ref="A1828:A1830"/>
    <mergeCell ref="D1828:D1830"/>
    <mergeCell ref="E1828:E1830"/>
    <mergeCell ref="F1828:F1830"/>
    <mergeCell ref="G1828:G1830"/>
    <mergeCell ref="H1828:H1830"/>
    <mergeCell ref="A1831:A1834"/>
    <mergeCell ref="D1831:D1834"/>
    <mergeCell ref="E1831:E1834"/>
    <mergeCell ref="F1831:F1834"/>
    <mergeCell ref="G1837:G1838"/>
    <mergeCell ref="H1837:H1838"/>
    <mergeCell ref="A1835:A1836"/>
    <mergeCell ref="D1835:D1836"/>
    <mergeCell ref="E1835:E1836"/>
    <mergeCell ref="F1835:F1836"/>
    <mergeCell ref="G1835:G1836"/>
    <mergeCell ref="H1835:H1836"/>
    <mergeCell ref="A1837:A1838"/>
    <mergeCell ref="D1837:D1838"/>
    <mergeCell ref="E1837:E1838"/>
    <mergeCell ref="F1837:F1838"/>
    <mergeCell ref="G1841:G1842"/>
    <mergeCell ref="H1841:H1842"/>
    <mergeCell ref="A1839:A1840"/>
    <mergeCell ref="D1839:D1840"/>
    <mergeCell ref="E1839:E1840"/>
    <mergeCell ref="F1839:F1840"/>
    <mergeCell ref="G1839:G1840"/>
    <mergeCell ref="H1839:H1840"/>
    <mergeCell ref="A1841:A1842"/>
    <mergeCell ref="D1841:D1842"/>
    <mergeCell ref="E1841:E1842"/>
    <mergeCell ref="F1841:F1842"/>
    <mergeCell ref="G1852:G1855"/>
    <mergeCell ref="H1852:H1855"/>
    <mergeCell ref="A1843:A1845"/>
    <mergeCell ref="D1843:D1845"/>
    <mergeCell ref="E1843:E1845"/>
    <mergeCell ref="F1843:F1845"/>
    <mergeCell ref="G1843:G1845"/>
    <mergeCell ref="H1843:H1845"/>
    <mergeCell ref="A1852:A1855"/>
    <mergeCell ref="D1852:D1855"/>
    <mergeCell ref="E1852:E1855"/>
    <mergeCell ref="F1852:F1855"/>
    <mergeCell ref="G1860:G1865"/>
    <mergeCell ref="H1860:H1865"/>
    <mergeCell ref="A1857:A1859"/>
    <mergeCell ref="D1857:D1859"/>
    <mergeCell ref="E1857:E1859"/>
    <mergeCell ref="F1857:F1859"/>
    <mergeCell ref="G1857:G1859"/>
    <mergeCell ref="H1857:H1859"/>
    <mergeCell ref="A1860:A1865"/>
    <mergeCell ref="D1860:D1865"/>
    <mergeCell ref="E1860:E1865"/>
    <mergeCell ref="F1860:F1865"/>
    <mergeCell ref="G1872:G1875"/>
    <mergeCell ref="H1872:H1875"/>
    <mergeCell ref="A1866:A1871"/>
    <mergeCell ref="D1866:D1871"/>
    <mergeCell ref="E1866:E1871"/>
    <mergeCell ref="F1866:F1871"/>
    <mergeCell ref="G1866:G1871"/>
    <mergeCell ref="H1866:H1871"/>
    <mergeCell ref="A1872:A1875"/>
    <mergeCell ref="D1872:D1875"/>
    <mergeCell ref="E1872:E1875"/>
    <mergeCell ref="F1872:F1875"/>
    <mergeCell ref="B326:B327"/>
    <mergeCell ref="C326:C327"/>
    <mergeCell ref="A328:A331"/>
    <mergeCell ref="C328:C329"/>
    <mergeCell ref="A323:A324"/>
    <mergeCell ref="C323:C324"/>
    <mergeCell ref="D323:D325"/>
    <mergeCell ref="G323:G324"/>
    <mergeCell ref="D328:D331"/>
    <mergeCell ref="C334:C335"/>
    <mergeCell ref="G328:G329"/>
    <mergeCell ref="B330:B331"/>
    <mergeCell ref="C330:C331"/>
    <mergeCell ref="C332:C333"/>
    <mergeCell ref="B338:B339"/>
    <mergeCell ref="C338:C339"/>
    <mergeCell ref="A336:A339"/>
    <mergeCell ref="B336:B337"/>
    <mergeCell ref="C336:C337"/>
    <mergeCell ref="C346:C347"/>
    <mergeCell ref="C348:C349"/>
    <mergeCell ref="D336:D339"/>
    <mergeCell ref="G336:G337"/>
    <mergeCell ref="A342:A344"/>
    <mergeCell ref="C342:C343"/>
    <mergeCell ref="D342:D345"/>
    <mergeCell ref="B344:B345"/>
    <mergeCell ref="C344:C345"/>
    <mergeCell ref="C350:C351"/>
    <mergeCell ref="C352:C353"/>
    <mergeCell ref="A354:A355"/>
    <mergeCell ref="C354:C355"/>
    <mergeCell ref="C376:C377"/>
    <mergeCell ref="D354:D355"/>
    <mergeCell ref="G354:G355"/>
    <mergeCell ref="C356:C357"/>
    <mergeCell ref="C358:C359"/>
    <mergeCell ref="C360:C361"/>
    <mergeCell ref="C362:C363"/>
    <mergeCell ref="C364:C365"/>
    <mergeCell ref="A378:A379"/>
    <mergeCell ref="C378:C379"/>
    <mergeCell ref="D378:D379"/>
    <mergeCell ref="G366:G367"/>
    <mergeCell ref="C368:C369"/>
    <mergeCell ref="C372:C373"/>
    <mergeCell ref="C374:C375"/>
    <mergeCell ref="A366:A367"/>
    <mergeCell ref="C366:C367"/>
    <mergeCell ref="D366:D367"/>
    <mergeCell ref="G378:G379"/>
    <mergeCell ref="C380:C381"/>
    <mergeCell ref="C382:C383"/>
    <mergeCell ref="H459:H460"/>
    <mergeCell ref="C384:C385"/>
    <mergeCell ref="F384:F385"/>
    <mergeCell ref="F387:F388"/>
    <mergeCell ref="D389:D392"/>
    <mergeCell ref="F389:F390"/>
    <mergeCell ref="F393:F394"/>
    <mergeCell ref="E500:E501"/>
    <mergeCell ref="F480:F481"/>
    <mergeCell ref="G480:G481"/>
    <mergeCell ref="F492:F493"/>
    <mergeCell ref="G492:G493"/>
    <mergeCell ref="E492:E493"/>
    <mergeCell ref="F490:F491"/>
    <mergeCell ref="G490:G491"/>
    <mergeCell ref="C387:C388"/>
    <mergeCell ref="C427:C428"/>
    <mergeCell ref="C435:C436"/>
    <mergeCell ref="C412:C413"/>
    <mergeCell ref="A389:A392"/>
    <mergeCell ref="B389:B390"/>
    <mergeCell ref="C389:C390"/>
    <mergeCell ref="B391:B392"/>
    <mergeCell ref="C391:C392"/>
    <mergeCell ref="A398:A399"/>
    <mergeCell ref="C398:C399"/>
    <mergeCell ref="D398:D399"/>
    <mergeCell ref="D393:D396"/>
    <mergeCell ref="B395:B396"/>
    <mergeCell ref="C395:C396"/>
    <mergeCell ref="A393:A396"/>
    <mergeCell ref="B393:B394"/>
    <mergeCell ref="C393:C394"/>
    <mergeCell ref="G398:G399"/>
    <mergeCell ref="B401:B402"/>
    <mergeCell ref="C401:C402"/>
    <mergeCell ref="C403:C404"/>
    <mergeCell ref="A406:A407"/>
    <mergeCell ref="C406:C407"/>
    <mergeCell ref="D406:D407"/>
    <mergeCell ref="C410:C411"/>
    <mergeCell ref="F406:F407"/>
    <mergeCell ref="G406:G407"/>
    <mergeCell ref="B408:B409"/>
    <mergeCell ref="C408:C409"/>
    <mergeCell ref="A420:A421"/>
    <mergeCell ref="D420:D421"/>
    <mergeCell ref="G420:G421"/>
    <mergeCell ref="G414:G415"/>
    <mergeCell ref="A416:A417"/>
    <mergeCell ref="D416:D417"/>
    <mergeCell ref="G416:G417"/>
    <mergeCell ref="A414:A415"/>
    <mergeCell ref="C414:C415"/>
    <mergeCell ref="D414:D415"/>
    <mergeCell ref="G427:G428"/>
    <mergeCell ref="A433:A434"/>
    <mergeCell ref="C433:C434"/>
    <mergeCell ref="D433:D434"/>
    <mergeCell ref="F433:F434"/>
    <mergeCell ref="G433:G434"/>
    <mergeCell ref="A427:A428"/>
    <mergeCell ref="D427:D428"/>
    <mergeCell ref="D435:D436"/>
    <mergeCell ref="F435:F436"/>
    <mergeCell ref="G435:G436"/>
    <mergeCell ref="A439:A440"/>
    <mergeCell ref="C439:C440"/>
    <mergeCell ref="D439:D441"/>
    <mergeCell ref="F439:F440"/>
    <mergeCell ref="A435:A436"/>
    <mergeCell ref="B435:B436"/>
    <mergeCell ref="H1058:H1064"/>
    <mergeCell ref="A1065:A1072"/>
    <mergeCell ref="D1065:D1072"/>
    <mergeCell ref="E1065:E1072"/>
    <mergeCell ref="F1065:F1072"/>
    <mergeCell ref="G1065:G1072"/>
    <mergeCell ref="H1065:H1072"/>
    <mergeCell ref="A1058:A1064"/>
    <mergeCell ref="D1058:D1064"/>
    <mergeCell ref="E1058:E1064"/>
    <mergeCell ref="F1058:F1064"/>
    <mergeCell ref="G1058:G1064"/>
    <mergeCell ref="F1073:F1079"/>
    <mergeCell ref="G1073:G1079"/>
    <mergeCell ref="H1073:H1079"/>
    <mergeCell ref="A1080:A1086"/>
    <mergeCell ref="D1080:D1086"/>
    <mergeCell ref="E1080:E1086"/>
    <mergeCell ref="F1080:F1086"/>
    <mergeCell ref="G1080:G1086"/>
    <mergeCell ref="H1080:H1086"/>
    <mergeCell ref="A1073:A1079"/>
    <mergeCell ref="D1073:D1079"/>
    <mergeCell ref="E1073:E1079"/>
    <mergeCell ref="G1087:G1093"/>
    <mergeCell ref="H1087:H1093"/>
    <mergeCell ref="A1094:A1099"/>
    <mergeCell ref="D1094:D1099"/>
    <mergeCell ref="E1094:E1099"/>
    <mergeCell ref="F1094:F1099"/>
    <mergeCell ref="G1094:G1099"/>
    <mergeCell ref="H1094:H1099"/>
    <mergeCell ref="A1087:A1093"/>
    <mergeCell ref="D1087:D1093"/>
    <mergeCell ref="D1103:D1108"/>
    <mergeCell ref="E1103:E1108"/>
    <mergeCell ref="F1087:F1093"/>
    <mergeCell ref="E1087:E1093"/>
    <mergeCell ref="F1103:F1108"/>
    <mergeCell ref="G1103:G1108"/>
    <mergeCell ref="H1103:H1108"/>
    <mergeCell ref="A1158:A1159"/>
    <mergeCell ref="D1158:D1159"/>
    <mergeCell ref="E1158:E1159"/>
    <mergeCell ref="A1120:A1126"/>
    <mergeCell ref="D1120:D1126"/>
    <mergeCell ref="E1120:E1126"/>
    <mergeCell ref="H1120:H1126"/>
    <mergeCell ref="A1103:A1108"/>
    <mergeCell ref="A1160:A1161"/>
    <mergeCell ref="D1160:D1161"/>
    <mergeCell ref="E1160:E1161"/>
    <mergeCell ref="C1163:C1164"/>
    <mergeCell ref="F1160:F1161"/>
    <mergeCell ref="G1160:G1161"/>
    <mergeCell ref="H1160:H1161"/>
    <mergeCell ref="F1158:F1159"/>
    <mergeCell ref="G1158:G1159"/>
    <mergeCell ref="G1171:G1177"/>
    <mergeCell ref="H1171:H1177"/>
    <mergeCell ref="A1168:A1170"/>
    <mergeCell ref="E1168:E1170"/>
    <mergeCell ref="F1168:F1170"/>
    <mergeCell ref="H1178:H1185"/>
    <mergeCell ref="D1168:D1170"/>
    <mergeCell ref="A1178:A1185"/>
    <mergeCell ref="D1178:D1185"/>
    <mergeCell ref="G1168:G1170"/>
    <mergeCell ref="H1168:H1170"/>
    <mergeCell ref="A1171:A1177"/>
    <mergeCell ref="D1171:D1177"/>
    <mergeCell ref="E1171:E1177"/>
    <mergeCell ref="F1171:F1177"/>
    <mergeCell ref="E1178:E1185"/>
    <mergeCell ref="F1178:F1185"/>
    <mergeCell ref="F1186:F1192"/>
    <mergeCell ref="G1178:G1185"/>
    <mergeCell ref="G1186:G1192"/>
    <mergeCell ref="H1186:H1192"/>
    <mergeCell ref="A1193:A1195"/>
    <mergeCell ref="D1193:D1195"/>
    <mergeCell ref="E1193:E1195"/>
    <mergeCell ref="F1193:F1195"/>
    <mergeCell ref="G1193:G1195"/>
    <mergeCell ref="H1193:H1195"/>
    <mergeCell ref="A1186:A1192"/>
    <mergeCell ref="D1186:D1192"/>
    <mergeCell ref="H1196:H1198"/>
    <mergeCell ref="A1199:A1201"/>
    <mergeCell ref="D1199:D1201"/>
    <mergeCell ref="E1199:E1201"/>
    <mergeCell ref="F1199:F1201"/>
    <mergeCell ref="G1199:G1201"/>
    <mergeCell ref="H1199:H1201"/>
    <mergeCell ref="A1196:A1198"/>
    <mergeCell ref="D1196:D1198"/>
    <mergeCell ref="E1196:E1198"/>
    <mergeCell ref="F1196:F1198"/>
    <mergeCell ref="G1196:G1198"/>
    <mergeCell ref="F1202:F1203"/>
    <mergeCell ref="G1202:G1203"/>
    <mergeCell ref="H1202:H1203"/>
    <mergeCell ref="A1204:A1205"/>
    <mergeCell ref="D1204:D1205"/>
    <mergeCell ref="E1204:E1205"/>
    <mergeCell ref="F1204:F1205"/>
    <mergeCell ref="G1204:G1205"/>
    <mergeCell ref="H1204:H1205"/>
    <mergeCell ref="A1202:A1203"/>
    <mergeCell ref="D1202:D1203"/>
    <mergeCell ref="E1202:E1203"/>
    <mergeCell ref="H1206:H1209"/>
    <mergeCell ref="A1210:A1213"/>
    <mergeCell ref="D1210:D1213"/>
    <mergeCell ref="E1210:E1213"/>
    <mergeCell ref="F1210:F1213"/>
    <mergeCell ref="G1210:G1213"/>
    <mergeCell ref="H1210:H1213"/>
    <mergeCell ref="A1206:A1209"/>
    <mergeCell ref="D1206:D1209"/>
    <mergeCell ref="E1206:E1209"/>
    <mergeCell ref="F1206:F1209"/>
    <mergeCell ref="G1206:G1209"/>
    <mergeCell ref="F1214:F1219"/>
    <mergeCell ref="G1214:G1219"/>
    <mergeCell ref="H1214:H1219"/>
    <mergeCell ref="A1220:A1224"/>
    <mergeCell ref="D1220:D1224"/>
    <mergeCell ref="E1220:E1224"/>
    <mergeCell ref="F1220:F1224"/>
    <mergeCell ref="G1220:G1224"/>
    <mergeCell ref="H1220:H1224"/>
    <mergeCell ref="A1214:A1219"/>
    <mergeCell ref="D1214:D1219"/>
    <mergeCell ref="E1214:E1219"/>
    <mergeCell ref="H1225:H1233"/>
    <mergeCell ref="A1234:A1236"/>
    <mergeCell ref="D1234:D1236"/>
    <mergeCell ref="E1234:E1236"/>
    <mergeCell ref="F1234:F1236"/>
    <mergeCell ref="G1234:G1236"/>
    <mergeCell ref="H1234:H1236"/>
    <mergeCell ref="A1225:A1233"/>
    <mergeCell ref="D1225:D1233"/>
    <mergeCell ref="E1225:E1233"/>
    <mergeCell ref="F1225:F1233"/>
    <mergeCell ref="G1225:G1233"/>
    <mergeCell ref="F1237:F1240"/>
    <mergeCell ref="G1237:G1240"/>
    <mergeCell ref="H1237:H1240"/>
    <mergeCell ref="A1241:A1244"/>
    <mergeCell ref="D1241:D1244"/>
    <mergeCell ref="E1241:E1244"/>
    <mergeCell ref="F1241:F1244"/>
    <mergeCell ref="G1241:G1244"/>
    <mergeCell ref="H1241:H1244"/>
    <mergeCell ref="A1237:A1240"/>
    <mergeCell ref="D1237:D1240"/>
    <mergeCell ref="E1237:E1240"/>
    <mergeCell ref="H1245:H1246"/>
    <mergeCell ref="A1245:A1246"/>
    <mergeCell ref="D1245:D1246"/>
    <mergeCell ref="E1245:E1246"/>
    <mergeCell ref="A1249:A1250"/>
    <mergeCell ref="D1249:D1250"/>
    <mergeCell ref="E1249:E1250"/>
    <mergeCell ref="F1245:F1246"/>
    <mergeCell ref="A1251:A1259"/>
    <mergeCell ref="D1251:D1259"/>
    <mergeCell ref="E1251:E1259"/>
    <mergeCell ref="F1251:F1259"/>
    <mergeCell ref="H1249:H1250"/>
    <mergeCell ref="G1251:G1259"/>
    <mergeCell ref="H1251:H1259"/>
    <mergeCell ref="G1260:G1265"/>
    <mergeCell ref="H1260:H1265"/>
    <mergeCell ref="H1266:H1268"/>
    <mergeCell ref="A1260:A1265"/>
    <mergeCell ref="D1260:D1265"/>
    <mergeCell ref="A1266:A1268"/>
    <mergeCell ref="D1266:D1268"/>
    <mergeCell ref="E1266:E1268"/>
    <mergeCell ref="F1266:F1268"/>
    <mergeCell ref="E1260:E1265"/>
    <mergeCell ref="H1269:H1272"/>
    <mergeCell ref="A1273:A1279"/>
    <mergeCell ref="D1273:D1279"/>
    <mergeCell ref="E1273:E1279"/>
    <mergeCell ref="F1273:F1279"/>
    <mergeCell ref="G1273:G1279"/>
    <mergeCell ref="H1273:H1279"/>
    <mergeCell ref="A1269:A1272"/>
    <mergeCell ref="D1269:D1272"/>
    <mergeCell ref="G1280:G1286"/>
    <mergeCell ref="H1280:H1286"/>
    <mergeCell ref="A1287:A1294"/>
    <mergeCell ref="D1287:D1294"/>
    <mergeCell ref="E1287:E1294"/>
    <mergeCell ref="F1287:F1294"/>
    <mergeCell ref="G1287:G1294"/>
    <mergeCell ref="H1287:H1294"/>
    <mergeCell ref="A1280:A1286"/>
    <mergeCell ref="D1280:D1286"/>
    <mergeCell ref="G1295:G1302"/>
    <mergeCell ref="H1295:H1302"/>
    <mergeCell ref="A1118:A1119"/>
    <mergeCell ref="D1118:D1119"/>
    <mergeCell ref="E1118:E1119"/>
    <mergeCell ref="F1118:F1119"/>
    <mergeCell ref="G1118:G1119"/>
    <mergeCell ref="H1118:H1119"/>
    <mergeCell ref="A1295:A1302"/>
    <mergeCell ref="D1295:D1302"/>
    <mergeCell ref="F1295:F1302"/>
    <mergeCell ref="E1295:E1302"/>
    <mergeCell ref="F1280:F1286"/>
    <mergeCell ref="E1280:E1286"/>
    <mergeCell ref="F1269:F1272"/>
    <mergeCell ref="E1269:E1272"/>
    <mergeCell ref="F1260:F1265"/>
    <mergeCell ref="G1120:G1126"/>
    <mergeCell ref="G1127:G1134"/>
    <mergeCell ref="G1269:G1272"/>
    <mergeCell ref="G1266:G1268"/>
    <mergeCell ref="F1249:F1250"/>
    <mergeCell ref="G1249:G1250"/>
    <mergeCell ref="G1245:G1246"/>
    <mergeCell ref="H1127:H1134"/>
    <mergeCell ref="G1135:G1141"/>
    <mergeCell ref="H1135:H1141"/>
    <mergeCell ref="A1127:A1134"/>
    <mergeCell ref="A1135:A1141"/>
    <mergeCell ref="D1135:D1141"/>
    <mergeCell ref="E1135:E1141"/>
    <mergeCell ref="H1142:H1151"/>
    <mergeCell ref="A135:A140"/>
    <mergeCell ref="C135:C136"/>
    <mergeCell ref="D135:D140"/>
    <mergeCell ref="E135:E140"/>
    <mergeCell ref="F135:F140"/>
    <mergeCell ref="G135:G140"/>
    <mergeCell ref="H135:H140"/>
    <mergeCell ref="D1142:D1151"/>
    <mergeCell ref="E1142:E1151"/>
    <mergeCell ref="G162:G164"/>
    <mergeCell ref="E162:E164"/>
    <mergeCell ref="F162:F164"/>
    <mergeCell ref="A166:A169"/>
    <mergeCell ref="D166:D169"/>
    <mergeCell ref="E166:E169"/>
    <mergeCell ref="F166:F169"/>
    <mergeCell ref="G166:G169"/>
    <mergeCell ref="A162:A164"/>
    <mergeCell ref="D162:D164"/>
    <mergeCell ref="F174:F181"/>
    <mergeCell ref="G174:G181"/>
    <mergeCell ref="A171:A172"/>
    <mergeCell ref="A174:A181"/>
    <mergeCell ref="D174:D181"/>
    <mergeCell ref="E174:E181"/>
    <mergeCell ref="D171:D172"/>
    <mergeCell ref="E171:E172"/>
    <mergeCell ref="F171:F172"/>
    <mergeCell ref="G171:G172"/>
    <mergeCell ref="A186:A188"/>
    <mergeCell ref="D186:D188"/>
    <mergeCell ref="E186:E188"/>
    <mergeCell ref="A182:A184"/>
    <mergeCell ref="D182:D184"/>
    <mergeCell ref="E182:E184"/>
    <mergeCell ref="F182:F184"/>
    <mergeCell ref="G182:G184"/>
    <mergeCell ref="F186:F188"/>
    <mergeCell ref="G186:G188"/>
    <mergeCell ref="F196:F198"/>
    <mergeCell ref="G196:G198"/>
    <mergeCell ref="A192:A194"/>
    <mergeCell ref="A196:A198"/>
    <mergeCell ref="D196:D198"/>
    <mergeCell ref="E196:E198"/>
    <mergeCell ref="D192:D194"/>
    <mergeCell ref="E192:E194"/>
    <mergeCell ref="F192:F194"/>
    <mergeCell ref="G192:G194"/>
    <mergeCell ref="A205:A208"/>
    <mergeCell ref="D205:D208"/>
    <mergeCell ref="E205:E208"/>
    <mergeCell ref="A200:A203"/>
    <mergeCell ref="D200:D203"/>
    <mergeCell ref="E200:E203"/>
    <mergeCell ref="F200:F203"/>
    <mergeCell ref="G200:G203"/>
    <mergeCell ref="F205:F208"/>
    <mergeCell ref="G205:G208"/>
    <mergeCell ref="F216:F219"/>
    <mergeCell ref="G216:G219"/>
    <mergeCell ref="A210:A214"/>
    <mergeCell ref="A216:A219"/>
    <mergeCell ref="D216:D219"/>
    <mergeCell ref="E216:E219"/>
    <mergeCell ref="D210:D214"/>
    <mergeCell ref="E210:E214"/>
    <mergeCell ref="F210:F214"/>
    <mergeCell ref="G210:G214"/>
    <mergeCell ref="A234:A241"/>
    <mergeCell ref="D234:D241"/>
    <mergeCell ref="E234:E241"/>
    <mergeCell ref="A221:A228"/>
    <mergeCell ref="D221:D228"/>
    <mergeCell ref="E221:E228"/>
    <mergeCell ref="F221:F228"/>
    <mergeCell ref="G221:G228"/>
    <mergeCell ref="F234:F241"/>
    <mergeCell ref="G234:G241"/>
    <mergeCell ref="F247:F252"/>
    <mergeCell ref="G247:G252"/>
    <mergeCell ref="A243:A245"/>
    <mergeCell ref="A247:A252"/>
    <mergeCell ref="D247:D252"/>
    <mergeCell ref="E247:E252"/>
    <mergeCell ref="D243:D245"/>
    <mergeCell ref="E243:E245"/>
    <mergeCell ref="F243:F245"/>
    <mergeCell ref="G243:G245"/>
    <mergeCell ref="G260:G266"/>
    <mergeCell ref="D1928:D1929"/>
    <mergeCell ref="D459:D460"/>
    <mergeCell ref="E459:E460"/>
    <mergeCell ref="F459:F460"/>
    <mergeCell ref="G459:G460"/>
    <mergeCell ref="D260:D266"/>
    <mergeCell ref="E260:E266"/>
    <mergeCell ref="G1142:G1151"/>
    <mergeCell ref="F1127:F1134"/>
    <mergeCell ref="A1944:A1946"/>
    <mergeCell ref="C1944:C1947"/>
    <mergeCell ref="D1944:D1946"/>
    <mergeCell ref="F260:F266"/>
    <mergeCell ref="A260:A266"/>
    <mergeCell ref="D1127:D1134"/>
    <mergeCell ref="E1127:E1134"/>
    <mergeCell ref="F1142:F1151"/>
    <mergeCell ref="F1135:F1141"/>
    <mergeCell ref="F1120:F1126"/>
    <mergeCell ref="A1952:A1954"/>
    <mergeCell ref="C1952:C1954"/>
    <mergeCell ref="D1952:D1954"/>
    <mergeCell ref="G1944:G1945"/>
    <mergeCell ref="E1945:E1946"/>
    <mergeCell ref="A1949:A1951"/>
    <mergeCell ref="C1949:C1951"/>
    <mergeCell ref="D1949:D1951"/>
    <mergeCell ref="G1949:G1950"/>
    <mergeCell ref="E1950:E1951"/>
    <mergeCell ref="G1960:G1961"/>
    <mergeCell ref="E1961:E1962"/>
    <mergeCell ref="A1955:A1957"/>
    <mergeCell ref="C1955:C1957"/>
    <mergeCell ref="D1955:D1957"/>
    <mergeCell ref="C1958:C1959"/>
    <mergeCell ref="G1952:G1953"/>
    <mergeCell ref="E1953:E1954"/>
    <mergeCell ref="G1955:G1956"/>
    <mergeCell ref="E1956:E1957"/>
    <mergeCell ref="D1964:D1965"/>
    <mergeCell ref="C1967:C1969"/>
    <mergeCell ref="C1970:C1971"/>
    <mergeCell ref="D1960:D1962"/>
    <mergeCell ref="A1972:A1973"/>
    <mergeCell ref="C1972:C1976"/>
    <mergeCell ref="A1964:A1966"/>
    <mergeCell ref="C1964:C1966"/>
    <mergeCell ref="D1972:D1973"/>
    <mergeCell ref="G1977:G1978"/>
    <mergeCell ref="C1980:C1981"/>
    <mergeCell ref="A1960:A1962"/>
    <mergeCell ref="C1960:C1963"/>
    <mergeCell ref="F1972:F1973"/>
    <mergeCell ref="A1977:A1978"/>
    <mergeCell ref="C1977:C1979"/>
    <mergeCell ref="D1977:D1978"/>
    <mergeCell ref="E1977:E1978"/>
    <mergeCell ref="C1987:C1988"/>
    <mergeCell ref="C1989:C1990"/>
    <mergeCell ref="A1984:A1985"/>
    <mergeCell ref="C1984:C1986"/>
    <mergeCell ref="E1984:E1985"/>
    <mergeCell ref="D1991:D1992"/>
    <mergeCell ref="E1991:E1992"/>
    <mergeCell ref="G1984:G1985"/>
    <mergeCell ref="D1984:D1985"/>
    <mergeCell ref="A1999:A2000"/>
    <mergeCell ref="C1999:C2001"/>
    <mergeCell ref="D1999:D2000"/>
    <mergeCell ref="G1991:G1992"/>
    <mergeCell ref="C1994:C1995"/>
    <mergeCell ref="G1999:G2000"/>
    <mergeCell ref="A1991:A1993"/>
    <mergeCell ref="C1991:C1993"/>
    <mergeCell ref="C1996:C1998"/>
    <mergeCell ref="C2014:C2017"/>
    <mergeCell ref="D2014:D2015"/>
    <mergeCell ref="E2014:E2015"/>
    <mergeCell ref="E1999:E2000"/>
    <mergeCell ref="C2004:C2007"/>
    <mergeCell ref="C2002:C2003"/>
    <mergeCell ref="A2008:A2009"/>
    <mergeCell ref="C2008:C2011"/>
    <mergeCell ref="D2008:D2009"/>
    <mergeCell ref="E2008:E2009"/>
    <mergeCell ref="C2018:C2020"/>
    <mergeCell ref="A2028:A2030"/>
    <mergeCell ref="C2028:C2031"/>
    <mergeCell ref="E2022:E2023"/>
    <mergeCell ref="D2022:D2023"/>
    <mergeCell ref="A2022:A2023"/>
    <mergeCell ref="C2022:C2025"/>
    <mergeCell ref="C2026:C2027"/>
    <mergeCell ref="C2035:C2036"/>
    <mergeCell ref="C2037:C2039"/>
    <mergeCell ref="D2028:D2029"/>
    <mergeCell ref="E2028:E2029"/>
    <mergeCell ref="G2028:G2029"/>
    <mergeCell ref="A2032:A2033"/>
    <mergeCell ref="C2032:C2034"/>
    <mergeCell ref="D2032:D2033"/>
    <mergeCell ref="E2032:E2033"/>
    <mergeCell ref="E2045:E2046"/>
    <mergeCell ref="C2048:C2049"/>
    <mergeCell ref="C2051:C2053"/>
    <mergeCell ref="C2040:C2044"/>
    <mergeCell ref="D2040:D2041"/>
    <mergeCell ref="E2040:E2041"/>
    <mergeCell ref="A2045:A2046"/>
    <mergeCell ref="C2045:C2047"/>
    <mergeCell ref="D2045:D2046"/>
    <mergeCell ref="C2055:C2057"/>
    <mergeCell ref="D2071:D2072"/>
    <mergeCell ref="D2055:D2057"/>
    <mergeCell ref="C2058:C2060"/>
    <mergeCell ref="A2061:A2063"/>
    <mergeCell ref="C2061:C2064"/>
    <mergeCell ref="D2061:D2063"/>
    <mergeCell ref="C2065:C2067"/>
    <mergeCell ref="C2068:C2069"/>
    <mergeCell ref="A2055:A2056"/>
    <mergeCell ref="B2055:B2056"/>
    <mergeCell ref="A2082:A2083"/>
    <mergeCell ref="C2082:C2085"/>
    <mergeCell ref="D2082:D2083"/>
    <mergeCell ref="G2071:G2072"/>
    <mergeCell ref="C2075:C2077"/>
    <mergeCell ref="A2078:A2079"/>
    <mergeCell ref="C2078:C2081"/>
    <mergeCell ref="D2078:D2079"/>
    <mergeCell ref="A2071:A2073"/>
    <mergeCell ref="C2071:C2074"/>
    <mergeCell ref="A2091:A2092"/>
    <mergeCell ref="C2091:C2094"/>
    <mergeCell ref="D2091:D2092"/>
    <mergeCell ref="A2086:A2088"/>
    <mergeCell ref="C2086:C2088"/>
    <mergeCell ref="D2086:D2087"/>
    <mergeCell ref="C2089:C2090"/>
    <mergeCell ref="A2095:A2097"/>
    <mergeCell ref="C2095:C2097"/>
    <mergeCell ref="D2095:D2101"/>
    <mergeCell ref="C2098:C2100"/>
    <mergeCell ref="C2101:C2102"/>
    <mergeCell ref="A2108:A2110"/>
    <mergeCell ref="C2108:C2112"/>
    <mergeCell ref="D2108:D2109"/>
    <mergeCell ref="A2105:A2107"/>
    <mergeCell ref="C2105:C2107"/>
    <mergeCell ref="D2105:D2106"/>
    <mergeCell ref="D2113:D2115"/>
    <mergeCell ref="E2105:E2106"/>
    <mergeCell ref="F2105:F2106"/>
    <mergeCell ref="G2105:G2106"/>
    <mergeCell ref="E2108:E2109"/>
    <mergeCell ref="E2113:E2115"/>
    <mergeCell ref="A2113:A2114"/>
    <mergeCell ref="C2113:C2116"/>
    <mergeCell ref="C2117:C2118"/>
    <mergeCell ref="A2120:A2121"/>
    <mergeCell ref="C2120:C2122"/>
    <mergeCell ref="A2128:A2130"/>
    <mergeCell ref="E2128:E2129"/>
    <mergeCell ref="C2128:C2131"/>
    <mergeCell ref="D2120:D2122"/>
    <mergeCell ref="C2125:C2127"/>
    <mergeCell ref="A2132:A2134"/>
    <mergeCell ref="C2132:C2135"/>
    <mergeCell ref="E2132:E2133"/>
    <mergeCell ref="F2132:F2133"/>
    <mergeCell ref="D2128:D2131"/>
    <mergeCell ref="E2138:E2139"/>
    <mergeCell ref="C2136:C2137"/>
    <mergeCell ref="G2138:G2139"/>
    <mergeCell ref="F2128:F2129"/>
    <mergeCell ref="G2128:G2129"/>
    <mergeCell ref="G2132:G2133"/>
    <mergeCell ref="H2145:H2148"/>
    <mergeCell ref="F2145:F2148"/>
    <mergeCell ref="G2145:G2148"/>
    <mergeCell ref="A2138:A2139"/>
    <mergeCell ref="C2138:C2140"/>
    <mergeCell ref="D2138:D2139"/>
    <mergeCell ref="A2145:A2148"/>
    <mergeCell ref="C2145:C2148"/>
    <mergeCell ref="D2145:D2148"/>
    <mergeCell ref="E2145:E2148"/>
    <mergeCell ref="E2149:E2151"/>
    <mergeCell ref="F2149:F2151"/>
    <mergeCell ref="G2149:G2151"/>
    <mergeCell ref="H2149:H2151"/>
    <mergeCell ref="A2152:A2154"/>
    <mergeCell ref="C2152:C2154"/>
    <mergeCell ref="D2152:D2154"/>
    <mergeCell ref="A2149:A2151"/>
    <mergeCell ref="C2149:C2151"/>
    <mergeCell ref="D2149:D2151"/>
    <mergeCell ref="E2152:E2154"/>
    <mergeCell ref="F2152:F2154"/>
    <mergeCell ref="G2152:G2154"/>
    <mergeCell ref="H2152:H2154"/>
    <mergeCell ref="E2155:E2158"/>
    <mergeCell ref="F2155:F2158"/>
    <mergeCell ref="G2155:G2158"/>
    <mergeCell ref="H2155:H2158"/>
    <mergeCell ref="A2159:A2161"/>
    <mergeCell ref="C2159:C2161"/>
    <mergeCell ref="D2159:D2161"/>
    <mergeCell ref="A2155:A2158"/>
    <mergeCell ref="C2155:C2158"/>
    <mergeCell ref="D2155:D2158"/>
    <mergeCell ref="E2159:E2161"/>
    <mergeCell ref="F2159:F2161"/>
    <mergeCell ref="G2159:G2161"/>
    <mergeCell ref="H2159:H2161"/>
    <mergeCell ref="E2162:E2164"/>
    <mergeCell ref="F2162:F2164"/>
    <mergeCell ref="G2162:G2164"/>
    <mergeCell ref="H2162:H2164"/>
    <mergeCell ref="A2165:A2167"/>
    <mergeCell ref="C2165:C2166"/>
    <mergeCell ref="D2165:D2167"/>
    <mergeCell ref="A2162:A2164"/>
    <mergeCell ref="C2162:C2164"/>
    <mergeCell ref="D2162:D2164"/>
    <mergeCell ref="E2165:E2167"/>
    <mergeCell ref="F2165:F2167"/>
    <mergeCell ref="G2165:G2167"/>
    <mergeCell ref="H2165:H2167"/>
    <mergeCell ref="E2168:E2170"/>
    <mergeCell ref="F2168:F2170"/>
    <mergeCell ref="G2168:G2170"/>
    <mergeCell ref="H2168:H2170"/>
    <mergeCell ref="A2171:A2173"/>
    <mergeCell ref="C2171:C2173"/>
    <mergeCell ref="D2171:D2173"/>
    <mergeCell ref="A2168:A2170"/>
    <mergeCell ref="C2168:C2170"/>
    <mergeCell ref="D2168:D2170"/>
    <mergeCell ref="E2171:E2173"/>
    <mergeCell ref="F2171:F2173"/>
    <mergeCell ref="G2171:G2173"/>
    <mergeCell ref="H2171:H2173"/>
    <mergeCell ref="E2174:E2177"/>
    <mergeCell ref="F2174:F2177"/>
    <mergeCell ref="G2174:G2177"/>
    <mergeCell ref="H2174:H2177"/>
    <mergeCell ref="A2178:A2180"/>
    <mergeCell ref="C2178:C2180"/>
    <mergeCell ref="D2178:D2180"/>
    <mergeCell ref="A2174:A2177"/>
    <mergeCell ref="C2174:C2177"/>
    <mergeCell ref="D2174:D2177"/>
    <mergeCell ref="E2178:E2180"/>
    <mergeCell ref="F2178:F2180"/>
    <mergeCell ref="G2178:G2180"/>
    <mergeCell ref="H2178:H2180"/>
    <mergeCell ref="E2181:E2184"/>
    <mergeCell ref="F2181:F2184"/>
    <mergeCell ref="G2181:G2184"/>
    <mergeCell ref="H2181:H2184"/>
    <mergeCell ref="A2185:A2189"/>
    <mergeCell ref="C2185:C2189"/>
    <mergeCell ref="D2185:D2189"/>
    <mergeCell ref="A2181:A2184"/>
    <mergeCell ref="C2181:C2184"/>
    <mergeCell ref="D2181:D2184"/>
    <mergeCell ref="E2185:E2189"/>
    <mergeCell ref="F2185:F2189"/>
    <mergeCell ref="G2185:G2189"/>
    <mergeCell ref="H2185:H2189"/>
    <mergeCell ref="E2190:E2194"/>
    <mergeCell ref="F2190:F2194"/>
    <mergeCell ref="G2190:G2194"/>
    <mergeCell ref="H2190:H2194"/>
    <mergeCell ref="A2195:A2200"/>
    <mergeCell ref="C2195:C2200"/>
    <mergeCell ref="D2195:D2200"/>
    <mergeCell ref="A2190:A2194"/>
    <mergeCell ref="C2190:C2194"/>
    <mergeCell ref="D2190:D2194"/>
    <mergeCell ref="E2195:E2200"/>
    <mergeCell ref="F2195:F2200"/>
    <mergeCell ref="G2195:G2200"/>
    <mergeCell ref="H2195:H2200"/>
    <mergeCell ref="E2201:E2203"/>
    <mergeCell ref="F2201:F2203"/>
    <mergeCell ref="G2201:G2203"/>
    <mergeCell ref="H2201:H2203"/>
    <mergeCell ref="A2204:A2207"/>
    <mergeCell ref="C2204:C2207"/>
    <mergeCell ref="D2204:D2207"/>
    <mergeCell ref="A2201:A2203"/>
    <mergeCell ref="C2201:C2203"/>
    <mergeCell ref="D2201:D2203"/>
    <mergeCell ref="E2204:E2207"/>
    <mergeCell ref="F2204:F2207"/>
    <mergeCell ref="G2204:G2207"/>
    <mergeCell ref="H2204:H2207"/>
    <mergeCell ref="E2208:E2212"/>
    <mergeCell ref="F2208:F2212"/>
    <mergeCell ref="G2208:G2212"/>
    <mergeCell ref="H2208:H2212"/>
    <mergeCell ref="A2213:A2215"/>
    <mergeCell ref="C2213:C2215"/>
    <mergeCell ref="D2213:D2215"/>
    <mergeCell ref="A2208:A2212"/>
    <mergeCell ref="C2208:C2212"/>
    <mergeCell ref="D2208:D2212"/>
    <mergeCell ref="E2213:E2215"/>
    <mergeCell ref="F2213:F2215"/>
    <mergeCell ref="G2213:G2215"/>
    <mergeCell ref="H2213:H2215"/>
    <mergeCell ref="E2216:E2218"/>
    <mergeCell ref="F2216:F2218"/>
    <mergeCell ref="G2216:G2218"/>
    <mergeCell ref="H2216:H2218"/>
    <mergeCell ref="A2219:A2221"/>
    <mergeCell ref="C2219:C2221"/>
    <mergeCell ref="D2219:D2221"/>
    <mergeCell ref="A2216:A2218"/>
    <mergeCell ref="C2216:C2218"/>
    <mergeCell ref="D2216:D2218"/>
    <mergeCell ref="E2219:E2221"/>
    <mergeCell ref="F2219:F2221"/>
    <mergeCell ref="G2219:G2221"/>
    <mergeCell ref="H2219:H2221"/>
    <mergeCell ref="E2222:E2224"/>
    <mergeCell ref="F2222:F2224"/>
    <mergeCell ref="G2222:G2224"/>
    <mergeCell ref="H2222:H2224"/>
    <mergeCell ref="A2225:A2228"/>
    <mergeCell ref="C2225:C2228"/>
    <mergeCell ref="D2225:D2228"/>
    <mergeCell ref="A2222:A2224"/>
    <mergeCell ref="C2222:C2224"/>
    <mergeCell ref="D2222:D2224"/>
    <mergeCell ref="E2225:E2228"/>
    <mergeCell ref="F2225:F2228"/>
    <mergeCell ref="G2225:G2228"/>
    <mergeCell ref="H2225:H2228"/>
    <mergeCell ref="E2229:E2230"/>
    <mergeCell ref="F2229:F2230"/>
    <mergeCell ref="G2229:G2230"/>
    <mergeCell ref="H2229:H2230"/>
    <mergeCell ref="A2231:A2234"/>
    <mergeCell ref="C2231:C2234"/>
    <mergeCell ref="D2231:D2234"/>
    <mergeCell ref="A2229:A2230"/>
    <mergeCell ref="C2229:C2230"/>
    <mergeCell ref="D2229:D2230"/>
    <mergeCell ref="E2231:E2234"/>
    <mergeCell ref="F2231:F2234"/>
    <mergeCell ref="G2231:G2234"/>
    <mergeCell ref="H2231:H2234"/>
    <mergeCell ref="E2235:E2238"/>
    <mergeCell ref="F2235:F2238"/>
    <mergeCell ref="G2235:G2238"/>
    <mergeCell ref="H2235:H2238"/>
    <mergeCell ref="A2239:A2242"/>
    <mergeCell ref="C2239:C2242"/>
    <mergeCell ref="D2239:D2242"/>
    <mergeCell ref="A2235:A2238"/>
    <mergeCell ref="C2235:C2238"/>
    <mergeCell ref="D2235:D2238"/>
    <mergeCell ref="E2239:E2242"/>
    <mergeCell ref="F2239:F2242"/>
    <mergeCell ref="G2239:G2242"/>
    <mergeCell ref="H2239:H2242"/>
    <mergeCell ref="E2243:E2248"/>
    <mergeCell ref="F2243:F2248"/>
    <mergeCell ref="G2243:G2248"/>
    <mergeCell ref="H2243:H2248"/>
    <mergeCell ref="A2249:A2253"/>
    <mergeCell ref="C2249:C2253"/>
    <mergeCell ref="D2249:D2253"/>
    <mergeCell ref="A2243:A2248"/>
    <mergeCell ref="C2243:C2248"/>
    <mergeCell ref="D2243:D2248"/>
    <mergeCell ref="E2249:E2253"/>
    <mergeCell ref="F2249:F2253"/>
    <mergeCell ref="G2249:G2253"/>
    <mergeCell ref="H2249:H2253"/>
    <mergeCell ref="E2254:E2259"/>
    <mergeCell ref="F2254:F2259"/>
    <mergeCell ref="G2254:G2259"/>
    <mergeCell ref="H2254:H2259"/>
    <mergeCell ref="A2260:A2265"/>
    <mergeCell ref="C2260:C2265"/>
    <mergeCell ref="D2260:D2265"/>
    <mergeCell ref="A2254:A2259"/>
    <mergeCell ref="C2254:C2259"/>
    <mergeCell ref="D2254:D2259"/>
    <mergeCell ref="E2260:E2265"/>
    <mergeCell ref="F2260:F2265"/>
    <mergeCell ref="G2260:G2265"/>
    <mergeCell ref="H2260:H2265"/>
    <mergeCell ref="E2266:E2270"/>
    <mergeCell ref="F2266:F2270"/>
    <mergeCell ref="G2266:G2270"/>
    <mergeCell ref="H2266:H2270"/>
    <mergeCell ref="A2271:A2275"/>
    <mergeCell ref="C2271:C2275"/>
    <mergeCell ref="D2271:D2275"/>
    <mergeCell ref="A2266:A2270"/>
    <mergeCell ref="C2266:C2270"/>
    <mergeCell ref="D2266:D2270"/>
    <mergeCell ref="E2271:E2275"/>
    <mergeCell ref="F2271:F2275"/>
    <mergeCell ref="G2271:G2275"/>
    <mergeCell ref="H2271:H2275"/>
    <mergeCell ref="E2276:E2279"/>
    <mergeCell ref="F2276:F2279"/>
    <mergeCell ref="G2276:G2279"/>
    <mergeCell ref="H2276:H2279"/>
    <mergeCell ref="A2280:A2283"/>
    <mergeCell ref="C2280:C2283"/>
    <mergeCell ref="D2280:D2283"/>
    <mergeCell ref="A2276:A2279"/>
    <mergeCell ref="C2276:C2279"/>
    <mergeCell ref="D2276:D2279"/>
    <mergeCell ref="E2280:E2283"/>
    <mergeCell ref="F2280:F2283"/>
    <mergeCell ref="G2280:G2283"/>
    <mergeCell ref="H2280:H2283"/>
    <mergeCell ref="E2284:E2287"/>
    <mergeCell ref="F2284:F2287"/>
    <mergeCell ref="G2284:G2287"/>
    <mergeCell ref="H2284:H2287"/>
    <mergeCell ref="A2288:A2289"/>
    <mergeCell ref="C2288:C2289"/>
    <mergeCell ref="D2288:D2289"/>
    <mergeCell ref="A2284:A2287"/>
    <mergeCell ref="C2284:C2287"/>
    <mergeCell ref="D2284:D2287"/>
    <mergeCell ref="E2288:E2289"/>
    <mergeCell ref="F2288:F2289"/>
    <mergeCell ref="G2288:G2289"/>
    <mergeCell ref="H2288:H2289"/>
    <mergeCell ref="E2290:E2293"/>
    <mergeCell ref="F2290:F2293"/>
    <mergeCell ref="G2290:G2293"/>
    <mergeCell ref="H2290:H2293"/>
    <mergeCell ref="A2294:A2297"/>
    <mergeCell ref="C2294:C2297"/>
    <mergeCell ref="D2294:D2297"/>
    <mergeCell ref="A2290:A2293"/>
    <mergeCell ref="C2290:C2293"/>
    <mergeCell ref="D2290:D2293"/>
    <mergeCell ref="E2294:E2297"/>
    <mergeCell ref="F2294:F2297"/>
    <mergeCell ref="G2294:G2297"/>
    <mergeCell ref="H2294:H2297"/>
    <mergeCell ref="E2298:E2302"/>
    <mergeCell ref="F2298:F2302"/>
    <mergeCell ref="G2298:G2302"/>
    <mergeCell ref="H2298:H2302"/>
    <mergeCell ref="A2303:A2306"/>
    <mergeCell ref="C2303:C2306"/>
    <mergeCell ref="D2303:D2306"/>
    <mergeCell ref="A2298:A2302"/>
    <mergeCell ref="C2298:C2302"/>
    <mergeCell ref="D2298:D2302"/>
    <mergeCell ref="E2303:E2306"/>
    <mergeCell ref="F2303:F2306"/>
    <mergeCell ref="G2303:G2306"/>
    <mergeCell ref="H2303:H2306"/>
    <mergeCell ref="G461:G462"/>
    <mergeCell ref="H461:H462"/>
    <mergeCell ref="A455:A456"/>
    <mergeCell ref="D455:D456"/>
    <mergeCell ref="E455:E456"/>
    <mergeCell ref="F455:F456"/>
    <mergeCell ref="G455:G456"/>
    <mergeCell ref="H455:H456"/>
    <mergeCell ref="A459:A460"/>
    <mergeCell ref="A461:A462"/>
    <mergeCell ref="D461:D462"/>
    <mergeCell ref="E461:E462"/>
    <mergeCell ref="F461:F462"/>
    <mergeCell ref="F465:F467"/>
    <mergeCell ref="G465:G467"/>
    <mergeCell ref="H465:H467"/>
    <mergeCell ref="A463:A464"/>
    <mergeCell ref="D463:D464"/>
    <mergeCell ref="E463:E464"/>
    <mergeCell ref="F463:F464"/>
    <mergeCell ref="G463:G464"/>
    <mergeCell ref="H463:H464"/>
    <mergeCell ref="A465:A467"/>
    <mergeCell ref="B465:B466"/>
    <mergeCell ref="C465:C466"/>
    <mergeCell ref="D465:D467"/>
    <mergeCell ref="A468:A471"/>
    <mergeCell ref="D468:D471"/>
    <mergeCell ref="E468:E471"/>
    <mergeCell ref="H472:H474"/>
    <mergeCell ref="D472:D474"/>
    <mergeCell ref="A472:A474"/>
    <mergeCell ref="F468:F471"/>
    <mergeCell ref="G468:G471"/>
    <mergeCell ref="H468:H471"/>
    <mergeCell ref="F472:F474"/>
    <mergeCell ref="G472:G474"/>
    <mergeCell ref="F477:F479"/>
    <mergeCell ref="G477:G479"/>
    <mergeCell ref="H477:H479"/>
    <mergeCell ref="D477:D479"/>
    <mergeCell ref="E477:E479"/>
    <mergeCell ref="A477:A479"/>
    <mergeCell ref="A480:A481"/>
    <mergeCell ref="D480:D481"/>
    <mergeCell ref="E480:E481"/>
    <mergeCell ref="H490:H491"/>
    <mergeCell ref="E490:E491"/>
    <mergeCell ref="A488:A489"/>
    <mergeCell ref="D488:D489"/>
    <mergeCell ref="E488:E489"/>
    <mergeCell ref="F488:F489"/>
    <mergeCell ref="G488:G489"/>
    <mergeCell ref="H488:H489"/>
    <mergeCell ref="A490:A491"/>
    <mergeCell ref="D490:D491"/>
    <mergeCell ref="A504:A505"/>
    <mergeCell ref="C504:C507"/>
    <mergeCell ref="D504:D505"/>
    <mergeCell ref="A492:A493"/>
    <mergeCell ref="C500:C503"/>
    <mergeCell ref="D500:D503"/>
    <mergeCell ref="D492:D493"/>
    <mergeCell ref="A512:A515"/>
    <mergeCell ref="C512:C515"/>
    <mergeCell ref="D512:D515"/>
    <mergeCell ref="A508:A509"/>
    <mergeCell ref="C508:C511"/>
    <mergeCell ref="D508:D509"/>
    <mergeCell ref="F516:F517"/>
    <mergeCell ref="C520:C523"/>
    <mergeCell ref="A525:A526"/>
    <mergeCell ref="C525:C528"/>
    <mergeCell ref="D525:D528"/>
    <mergeCell ref="E525:E526"/>
    <mergeCell ref="F525:F526"/>
    <mergeCell ref="A516:A519"/>
    <mergeCell ref="C516:C519"/>
    <mergeCell ref="D516:D519"/>
    <mergeCell ref="A1624:A1625"/>
    <mergeCell ref="D1624:D1625"/>
    <mergeCell ref="E529:E530"/>
    <mergeCell ref="C1524:C1525"/>
    <mergeCell ref="A1491:A1492"/>
    <mergeCell ref="A1493:A1498"/>
    <mergeCell ref="A1499:A1503"/>
    <mergeCell ref="A1504:A1506"/>
    <mergeCell ref="A1479:A1480"/>
    <mergeCell ref="A1483:A1484"/>
    <mergeCell ref="A296:A299"/>
    <mergeCell ref="B296:B299"/>
    <mergeCell ref="C296:C299"/>
    <mergeCell ref="D288:D295"/>
    <mergeCell ref="A529:A530"/>
    <mergeCell ref="C529:C531"/>
    <mergeCell ref="D529:D531"/>
    <mergeCell ref="A1596:A1597"/>
    <mergeCell ref="D1566:D1568"/>
    <mergeCell ref="A1486:A1487"/>
    <mergeCell ref="A1521:A1522"/>
    <mergeCell ref="A1488:A1490"/>
    <mergeCell ref="A1507:A1509"/>
    <mergeCell ref="A1142:A1151"/>
    <mergeCell ref="E1566:E1568"/>
    <mergeCell ref="B290:B291"/>
    <mergeCell ref="E288:E295"/>
    <mergeCell ref="E1521:E1522"/>
    <mergeCell ref="B292:B293"/>
    <mergeCell ref="B294:B295"/>
    <mergeCell ref="E512:E515"/>
    <mergeCell ref="E472:E474"/>
    <mergeCell ref="E465:E467"/>
    <mergeCell ref="E1186:E1192"/>
    <mergeCell ref="H285:H287"/>
    <mergeCell ref="A288:A295"/>
    <mergeCell ref="B288:B289"/>
    <mergeCell ref="C288:C289"/>
    <mergeCell ref="E1620:E1623"/>
    <mergeCell ref="D1627:D1629"/>
    <mergeCell ref="D1633:D1634"/>
    <mergeCell ref="A1646:A1647"/>
    <mergeCell ref="D1646:D1647"/>
    <mergeCell ref="E1646:E1647"/>
    <mergeCell ref="A1640:A1641"/>
    <mergeCell ref="D1640:D1641"/>
    <mergeCell ref="E1640:E1641"/>
    <mergeCell ref="A1627:A1628"/>
    <mergeCell ref="E1638:E1639"/>
    <mergeCell ref="A1695:A1696"/>
    <mergeCell ref="H282:H284"/>
    <mergeCell ref="A285:A287"/>
    <mergeCell ref="D285:D287"/>
    <mergeCell ref="E285:E287"/>
    <mergeCell ref="F285:F287"/>
    <mergeCell ref="G285:G287"/>
    <mergeCell ref="D1638:D1639"/>
    <mergeCell ref="E1624:E1625"/>
    <mergeCell ref="E282:E284"/>
    <mergeCell ref="F282:F284"/>
    <mergeCell ref="F288:F295"/>
    <mergeCell ref="D296:D299"/>
    <mergeCell ref="E296:E299"/>
    <mergeCell ref="F296:F299"/>
    <mergeCell ref="F279:F281"/>
    <mergeCell ref="G279:G281"/>
    <mergeCell ref="H279:H281"/>
    <mergeCell ref="G282:G284"/>
    <mergeCell ref="A1746:A1747"/>
    <mergeCell ref="D1746:D1747"/>
    <mergeCell ref="E1746:E1748"/>
    <mergeCell ref="A279:A281"/>
    <mergeCell ref="B279:B281"/>
    <mergeCell ref="C279:C281"/>
    <mergeCell ref="D279:D281"/>
    <mergeCell ref="E279:E281"/>
    <mergeCell ref="A282:A284"/>
    <mergeCell ref="D282:D284"/>
    <mergeCell ref="H1665:H1666"/>
    <mergeCell ref="H1667:H1668"/>
    <mergeCell ref="H1669:H1670"/>
    <mergeCell ref="D1661:D1662"/>
    <mergeCell ref="E1661:E1664"/>
    <mergeCell ref="H288:H295"/>
    <mergeCell ref="H1695:H1696"/>
    <mergeCell ref="H1697:H1698"/>
    <mergeCell ref="H1683:H1684"/>
    <mergeCell ref="H1689:H1690"/>
    <mergeCell ref="H1693:H1694"/>
    <mergeCell ref="H1677:H1678"/>
    <mergeCell ref="H1679:H1680"/>
    <mergeCell ref="H1671:H1672"/>
    <mergeCell ref="H1675:H1676"/>
    <mergeCell ref="C290:C291"/>
    <mergeCell ref="C292:C293"/>
    <mergeCell ref="C294:C295"/>
    <mergeCell ref="G288:G295"/>
    <mergeCell ref="G300:G303"/>
    <mergeCell ref="H300:H303"/>
    <mergeCell ref="G296:G299"/>
    <mergeCell ref="H296:H299"/>
    <mergeCell ref="A300:A303"/>
    <mergeCell ref="D300:D303"/>
    <mergeCell ref="E300:E303"/>
    <mergeCell ref="F300:F303"/>
    <mergeCell ref="G307:G310"/>
    <mergeCell ref="H307:H310"/>
    <mergeCell ref="A304:A306"/>
    <mergeCell ref="D304:D306"/>
    <mergeCell ref="E304:E306"/>
    <mergeCell ref="F304:F306"/>
    <mergeCell ref="G304:G306"/>
    <mergeCell ref="H304:H306"/>
    <mergeCell ref="A307:A310"/>
    <mergeCell ref="D307:D310"/>
    <mergeCell ref="E307:E310"/>
    <mergeCell ref="F307:F310"/>
    <mergeCell ref="G313:G316"/>
    <mergeCell ref="H313:H316"/>
    <mergeCell ref="A311:A312"/>
    <mergeCell ref="D311:D312"/>
    <mergeCell ref="E311:E312"/>
    <mergeCell ref="F311:F312"/>
    <mergeCell ref="G311:G312"/>
    <mergeCell ref="H311:H312"/>
    <mergeCell ref="A313:A316"/>
    <mergeCell ref="D313:D316"/>
    <mergeCell ref="E313:E316"/>
    <mergeCell ref="F313:F316"/>
  </mergeCells>
  <printOptions/>
  <pageMargins left="0.7874015748031497" right="0.6299212598425197" top="0.7874015748031497" bottom="0.5905511811023623" header="0.5118110236220472" footer="0.5118110236220472"/>
  <pageSetup fitToHeight="9999" horizontalDpi="600" verticalDpi="600" orientation="landscape" paperSize="9" scale="85" r:id="rId2"/>
  <rowBreaks count="6" manualBreakCount="6">
    <brk id="20" max="7" man="1"/>
    <brk id="44" max="7" man="1"/>
    <brk id="59" max="7" man="1"/>
    <brk id="145" max="7" man="1"/>
    <brk id="155" max="7" man="1"/>
    <brk id="175"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高の臨時</dc:creator>
  <cp:keywords/>
  <dc:description/>
  <cp:lastModifiedBy>研究評価</cp:lastModifiedBy>
  <cp:lastPrinted>2008-05-22T10:44:52Z</cp:lastPrinted>
  <dcterms:created xsi:type="dcterms:W3CDTF">2003-12-02T01:32:44Z</dcterms:created>
  <dcterms:modified xsi:type="dcterms:W3CDTF">2010-04-08T10:59:43Z</dcterms:modified>
  <cp:category/>
  <cp:version/>
  <cp:contentType/>
  <cp:contentStatus/>
</cp:coreProperties>
</file>